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0,2021 ve 2022 yılı hayat dalı konsolide bilançosu\"/>
    </mc:Choice>
  </mc:AlternateContent>
  <xr:revisionPtr revIDLastSave="0" documentId="13_ncr:1_{C00F97E4-AC02-4CA8-BBF9-1E547B1127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" l="1"/>
  <c r="G46" i="1"/>
  <c r="G45" i="1"/>
  <c r="G44" i="1"/>
  <c r="G43" i="1"/>
  <c r="G42" i="1"/>
  <c r="L41" i="1"/>
  <c r="G41" i="1"/>
  <c r="L40" i="1"/>
  <c r="L39" i="1" s="1"/>
  <c r="G40" i="1"/>
  <c r="G39" i="1" s="1"/>
  <c r="L38" i="1"/>
  <c r="G38" i="1"/>
  <c r="G36" i="1" s="1"/>
  <c r="G35" i="1" s="1"/>
  <c r="L37" i="1"/>
  <c r="G37" i="1"/>
  <c r="L33" i="1"/>
  <c r="G33" i="1"/>
  <c r="L32" i="1"/>
  <c r="G32" i="1"/>
  <c r="L31" i="1"/>
  <c r="G31" i="1"/>
  <c r="L30" i="1"/>
  <c r="G30" i="1"/>
  <c r="L29" i="1"/>
  <c r="L28" i="1"/>
  <c r="G28" i="1"/>
  <c r="L27" i="1"/>
  <c r="G27" i="1"/>
  <c r="L26" i="1"/>
  <c r="G26" i="1"/>
  <c r="L25" i="1"/>
  <c r="G24" i="1"/>
  <c r="L23" i="1"/>
  <c r="G23" i="1"/>
  <c r="G22" i="1"/>
  <c r="G14" i="1" s="1"/>
  <c r="G21" i="1"/>
  <c r="L20" i="1"/>
  <c r="G20" i="1"/>
  <c r="L18" i="1"/>
  <c r="L17" i="1"/>
  <c r="L16" i="1"/>
  <c r="G16" i="1"/>
  <c r="L15" i="1"/>
  <c r="L14" i="1" s="1"/>
  <c r="G15" i="1"/>
  <c r="L12" i="1"/>
  <c r="L11" i="1" s="1"/>
  <c r="L10" i="1" s="1"/>
  <c r="L9" i="1" s="1"/>
  <c r="G12" i="1"/>
  <c r="G11" i="1"/>
  <c r="G10" i="1" s="1"/>
  <c r="L8" i="1"/>
  <c r="G8" i="1"/>
  <c r="L7" i="1"/>
  <c r="G7" i="1"/>
  <c r="L6" i="1"/>
  <c r="G6" i="1"/>
  <c r="L5" i="1"/>
  <c r="G5" i="1"/>
  <c r="L4" i="1"/>
  <c r="L3" i="1" s="1"/>
  <c r="G4" i="1"/>
  <c r="G3" i="1" s="1"/>
  <c r="L48" i="1" l="1"/>
  <c r="G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6" authorId="0" shapeId="0" xr:uid="{C57C8371-99B9-40F1-A7DB-058889843AE4}">
      <text>
        <r>
          <rPr>
            <b/>
            <sz val="8"/>
            <color indexed="81"/>
            <rFont val="Tahoma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<sst xmlns="http://schemas.openxmlformats.org/spreadsheetml/2006/main" count="147" uniqueCount="93">
  <si>
    <t>HAYAT DALI 2020 YIL SONU KONSOLİDE HESAPLARI</t>
  </si>
  <si>
    <t xml:space="preserve"> AKTİFLER</t>
  </si>
  <si>
    <t>PASİFLER</t>
  </si>
  <si>
    <t>I</t>
  </si>
  <si>
    <t>NAKİT DEĞERLER</t>
  </si>
  <si>
    <t>BORÇLAR</t>
  </si>
  <si>
    <t>a</t>
  </si>
  <si>
    <t>Kasa</t>
  </si>
  <si>
    <t>Sigorta ve Reasurans Şirketleri Cari Hesabı</t>
  </si>
  <si>
    <t>b</t>
  </si>
  <si>
    <t>Serbest Vadesiz Hesaplar TL</t>
  </si>
  <si>
    <t xml:space="preserve">b </t>
  </si>
  <si>
    <t>Sigorta ve Reasurans Şirketlerinin Depoları</t>
  </si>
  <si>
    <t>c</t>
  </si>
  <si>
    <t>Serbest Vadesiz Hesaplar Döviz</t>
  </si>
  <si>
    <t>Ödenecek Vergi ve Diğer Yükümlülükler</t>
  </si>
  <si>
    <t>d</t>
  </si>
  <si>
    <t>Serbest Vadeli Hesaplar TL</t>
  </si>
  <si>
    <t>Diğer Borçlar</t>
  </si>
  <si>
    <t>e</t>
  </si>
  <si>
    <t>Bloke Vadeli Hesaplar TL</t>
  </si>
  <si>
    <t>Acenteler</t>
  </si>
  <si>
    <t>II</t>
  </si>
  <si>
    <t>KARŞILIKLAR</t>
  </si>
  <si>
    <t>MENKUL DEĞERLER CÜZDANI</t>
  </si>
  <si>
    <t>A</t>
  </si>
  <si>
    <t>Teknik Karşılıklar</t>
  </si>
  <si>
    <t>Menkul Değerler</t>
  </si>
  <si>
    <t>Cari Rizikolar Karşılığı</t>
  </si>
  <si>
    <t>Menkul Değerler Azalış Karş</t>
  </si>
  <si>
    <t>(-)</t>
  </si>
  <si>
    <t>Cari Rizikolar Karşılığı Reasürer Payı</t>
  </si>
  <si>
    <t>III</t>
  </si>
  <si>
    <t>ALACAKLAR</t>
  </si>
  <si>
    <t>Muallak Hasar Karşılığı</t>
  </si>
  <si>
    <t xml:space="preserve">a </t>
  </si>
  <si>
    <t>Sigortalılar</t>
  </si>
  <si>
    <t>Sigortalılar Prim Alacak Karş</t>
  </si>
  <si>
    <t>Muallak Hasar Karşılığı Reasürer Payı</t>
  </si>
  <si>
    <t>Hayat Matematik Karşılıkları</t>
  </si>
  <si>
    <t>Hayat Kar Payı Karşılıkları</t>
  </si>
  <si>
    <t>Hayat Muallak Tazminat Karşılığı</t>
  </si>
  <si>
    <t>f</t>
  </si>
  <si>
    <t>Deprem Hasar Karşılığı</t>
  </si>
  <si>
    <t>Acenteler Prim Alacak Karş</t>
  </si>
  <si>
    <t>B</t>
  </si>
  <si>
    <t>SERBEST KARŞILIKLAR</t>
  </si>
  <si>
    <t>(İkraz)Sigorta ve Reasurans Şirketleri Depolar</t>
  </si>
  <si>
    <t>DİĞER PASİFLER</t>
  </si>
  <si>
    <t>Diğer Alacaklar</t>
  </si>
  <si>
    <t>IV</t>
  </si>
  <si>
    <t>ÖZKAYNAKLAR</t>
  </si>
  <si>
    <t>İDARİ VE KANUNİ TAKİPTEKİ ALACAKLAR</t>
  </si>
  <si>
    <t>Ödenmiş Sermaye</t>
  </si>
  <si>
    <t>İdari ve Kanuni Takipteki Alacaklar</t>
  </si>
  <si>
    <t>Nominal Sermaye</t>
  </si>
  <si>
    <t>İdari ve Kanuni Takipteki Alacaklar Karş</t>
  </si>
  <si>
    <t>Ödenmemiş Sermaye</t>
  </si>
  <si>
    <t>Kanuni Yedek Akçeler</t>
  </si>
  <si>
    <t>V</t>
  </si>
  <si>
    <t>İŞTİRAKLER</t>
  </si>
  <si>
    <t>Olağan Üstü Hasar Karşılığı</t>
  </si>
  <si>
    <t>İştirakler</t>
  </si>
  <si>
    <t>İhtiyari Yedek Akçeler</t>
  </si>
  <si>
    <t>İştirakler Değer Azalış Karş</t>
  </si>
  <si>
    <t>Olağan Üstü Yedek Akçeler</t>
  </si>
  <si>
    <t>İştiraklere Sermaye Taahhütleri</t>
  </si>
  <si>
    <t>Yeniden Değerlendirme Fonu</t>
  </si>
  <si>
    <t>g</t>
  </si>
  <si>
    <t>Özel Fonlar</t>
  </si>
  <si>
    <t>VI</t>
  </si>
  <si>
    <t>SABİT DEĞERLER</t>
  </si>
  <si>
    <t>h</t>
  </si>
  <si>
    <t>Kar/Zarar</t>
  </si>
  <si>
    <t>Menkuller</t>
  </si>
  <si>
    <t>Dönem Zararı</t>
  </si>
  <si>
    <t>Geçmiş Yıllar Zararı</t>
  </si>
  <si>
    <t>Menkuller Birikmiş Amortismanı</t>
  </si>
  <si>
    <t>Geçmiş Yıllar Karı</t>
  </si>
  <si>
    <t>Gayrımenkuller</t>
  </si>
  <si>
    <t xml:space="preserve">KAR </t>
  </si>
  <si>
    <t>Dönem Karı</t>
  </si>
  <si>
    <t>Gayrımenkuller Birikmiş Amortismanı</t>
  </si>
  <si>
    <t>Geçmiş Yıl Karları</t>
  </si>
  <si>
    <t>Özel Maliyet Bedeli</t>
  </si>
  <si>
    <t>Özel Maliyet Bedeli Birikmiş Amortismanı</t>
  </si>
  <si>
    <t>Borçlu Geçici Hesapları</t>
  </si>
  <si>
    <t>Merkez Cari Hesabı</t>
  </si>
  <si>
    <t>VII</t>
  </si>
  <si>
    <t>DİĞER AKTİFLER ( NET )</t>
  </si>
  <si>
    <t>AKTİFLER TOPLAMI</t>
  </si>
  <si>
    <t>PASİFLER TOPLAMI</t>
  </si>
  <si>
    <t>NAZIM HESAPLAR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</si>
</sst>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_-* #,##0\ _T_L_-;\-* #,##0\ _T_L_-;_-* &quot;-&quot;??\ _T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  <charset val="162"/>
    </font>
    <font>
      <sz val="10"/>
      <name val="Arial"/>
    </font>
    <font>
      <b/>
      <u/>
      <sz val="8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indexed="12"/>
      <name val="Arial"/>
      <family val="2"/>
      <charset val="162"/>
    </font>
    <font>
      <b/>
      <sz val="8"/>
      <color indexed="81"/>
      <name val="Tahoma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center"/>
    </xf>
    <xf numFmtId="0" fontId="4" fillId="3" borderId="0" xfId="2" applyFont="1" applyFill="1" applyAlignment="1">
      <alignment horizontal="center"/>
    </xf>
    <xf numFmtId="0" fontId="5" fillId="0" borderId="0" xfId="2" applyFont="1" applyAlignment="1">
      <alignment horizontal="center"/>
    </xf>
    <xf numFmtId="164" fontId="5" fillId="0" borderId="0" xfId="3" applyNumberFormat="1" applyFont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/>
    <xf numFmtId="166" fontId="5" fillId="0" borderId="2" xfId="1" applyNumberFormat="1" applyFont="1" applyBorder="1"/>
    <xf numFmtId="0" fontId="6" fillId="0" borderId="0" xfId="2" applyFont="1" applyAlignment="1">
      <alignment horizontal="center"/>
    </xf>
    <xf numFmtId="0" fontId="6" fillId="0" borderId="0" xfId="2" applyFont="1" applyAlignment="1">
      <alignment horizontal="left"/>
    </xf>
    <xf numFmtId="4" fontId="7" fillId="4" borderId="0" xfId="3" applyNumberFormat="1" applyFont="1" applyFill="1" applyAlignment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4" fontId="7" fillId="4" borderId="2" xfId="1" applyNumberFormat="1" applyFont="1" applyFill="1" applyBorder="1" applyAlignment="1">
      <alignment horizontal="center"/>
    </xf>
    <xf numFmtId="0" fontId="6" fillId="0" borderId="0" xfId="2" applyFont="1"/>
    <xf numFmtId="0" fontId="5" fillId="0" borderId="0" xfId="2" applyFont="1"/>
    <xf numFmtId="0" fontId="5" fillId="0" borderId="0" xfId="2" applyFont="1"/>
    <xf numFmtId="4" fontId="5" fillId="0" borderId="0" xfId="3" applyNumberFormat="1" applyFont="1" applyAlignment="1" applyProtection="1">
      <protection locked="0"/>
    </xf>
    <xf numFmtId="0" fontId="6" fillId="0" borderId="1" xfId="0" applyFont="1" applyBorder="1"/>
    <xf numFmtId="4" fontId="5" fillId="0" borderId="0" xfId="2" applyNumberFormat="1" applyFont="1" applyProtection="1">
      <protection locked="0"/>
    </xf>
    <xf numFmtId="0" fontId="6" fillId="0" borderId="0" xfId="0" applyFont="1"/>
    <xf numFmtId="4" fontId="7" fillId="4" borderId="2" xfId="1" applyNumberFormat="1" applyFont="1" applyFill="1" applyBorder="1" applyAlignment="1"/>
    <xf numFmtId="0" fontId="6" fillId="0" borderId="0" xfId="2" applyFont="1"/>
    <xf numFmtId="0" fontId="5" fillId="0" borderId="0" xfId="0" applyFont="1"/>
    <xf numFmtId="4" fontId="5" fillId="0" borderId="2" xfId="1" applyNumberFormat="1" applyFont="1" applyBorder="1" applyAlignment="1" applyProtection="1">
      <protection locked="0"/>
    </xf>
    <xf numFmtId="4" fontId="6" fillId="0" borderId="2" xfId="1" applyNumberFormat="1" applyFont="1" applyBorder="1" applyAlignment="1" applyProtection="1">
      <protection locked="0"/>
    </xf>
    <xf numFmtId="4" fontId="5" fillId="0" borderId="0" xfId="1" applyNumberFormat="1" applyFont="1" applyAlignment="1" applyProtection="1">
      <protection locked="0"/>
    </xf>
    <xf numFmtId="4" fontId="7" fillId="4" borderId="0" xfId="1" applyNumberFormat="1" applyFont="1" applyFill="1" applyAlignment="1"/>
    <xf numFmtId="0" fontId="6" fillId="0" borderId="0" xfId="0" applyFont="1"/>
    <xf numFmtId="4" fontId="5" fillId="0" borderId="2" xfId="1" applyNumberFormat="1" applyFont="1" applyBorder="1" applyAlignment="1"/>
    <xf numFmtId="4" fontId="7" fillId="4" borderId="3" xfId="0" applyNumberFormat="1" applyFont="1" applyFill="1" applyBorder="1"/>
    <xf numFmtId="0" fontId="6" fillId="0" borderId="1" xfId="0" applyFont="1" applyBorder="1"/>
    <xf numFmtId="4" fontId="0" fillId="0" borderId="0" xfId="0" applyNumberFormat="1"/>
  </cellXfs>
  <cellStyles count="4">
    <cellStyle name="Comma" xfId="1" builtinId="3"/>
    <cellStyle name="Comma_Sheet1" xfId="3" xr:uid="{7D4E5FCB-B57C-4C38-940B-159F85293A2F}"/>
    <cellStyle name="Normal" xfId="0" builtinId="0"/>
    <cellStyle name="Normal_Sheet1" xfId="2" xr:uid="{C1FCC271-3AC2-4736-99B7-142E838022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0%20hayat%20grubu/Hayat%202020%20yeni%20%20B&#304;LAN&#199;O.xlsx" TargetMode="External"/><Relationship Id="rId1" Type="http://schemas.openxmlformats.org/officeDocument/2006/relationships/externalLinkPath" Target="/Sigorta/S&#304;GORTA%20&#350;&#304;RKETLER&#304;/S&#304;GORTA%20&#350;&#304;RKETLER&#304;%20F&#304;NANSAL%20TABLOLARI/2020%20hayat%20grubu/Hayat%202020%20yeni%20%20B&#304;LAN&#199;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XA  HAYAT(1) "/>
      <sheetName val="NEAR EAST HAYAT 2020"/>
      <sheetName val="ANADOLUHAYAT(3)"/>
      <sheetName val="KONSOLİDE"/>
    </sheetNames>
    <sheetDataSet>
      <sheetData sheetId="0">
        <row r="4">
          <cell r="G4">
            <v>0</v>
          </cell>
          <cell r="L4">
            <v>0</v>
          </cell>
        </row>
        <row r="5">
          <cell r="G5">
            <v>0</v>
          </cell>
          <cell r="L5">
            <v>0</v>
          </cell>
        </row>
        <row r="6">
          <cell r="G6">
            <v>0</v>
          </cell>
          <cell r="L6">
            <v>215171</v>
          </cell>
        </row>
        <row r="7">
          <cell r="G7">
            <v>6467212</v>
          </cell>
          <cell r="L7">
            <v>1375</v>
          </cell>
        </row>
        <row r="8">
          <cell r="G8">
            <v>0</v>
          </cell>
          <cell r="L8"/>
        </row>
        <row r="11">
          <cell r="G11">
            <v>0</v>
          </cell>
        </row>
        <row r="12">
          <cell r="G12">
            <v>0</v>
          </cell>
          <cell r="L12">
            <v>119212</v>
          </cell>
        </row>
        <row r="15">
          <cell r="G15">
            <v>0</v>
          </cell>
          <cell r="L15">
            <v>73465</v>
          </cell>
        </row>
        <row r="16">
          <cell r="G16">
            <v>0</v>
          </cell>
          <cell r="L16">
            <v>960</v>
          </cell>
        </row>
        <row r="17">
          <cell r="L17">
            <v>772821</v>
          </cell>
        </row>
        <row r="18">
          <cell r="L18"/>
        </row>
        <row r="20">
          <cell r="G20">
            <v>136826</v>
          </cell>
          <cell r="L20">
            <v>15183</v>
          </cell>
        </row>
        <row r="21">
          <cell r="G21">
            <v>0</v>
          </cell>
        </row>
        <row r="22">
          <cell r="G22"/>
        </row>
        <row r="23">
          <cell r="G23">
            <v>0</v>
          </cell>
          <cell r="L23">
            <v>94037</v>
          </cell>
        </row>
        <row r="24">
          <cell r="G24">
            <v>0</v>
          </cell>
        </row>
        <row r="26">
          <cell r="L26">
            <v>6400000</v>
          </cell>
        </row>
        <row r="27">
          <cell r="G27">
            <v>0</v>
          </cell>
          <cell r="L27"/>
        </row>
        <row r="28">
          <cell r="G28">
            <v>0</v>
          </cell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0</v>
          </cell>
          <cell r="L33"/>
        </row>
        <row r="37">
          <cell r="G37"/>
          <cell r="L37">
            <v>0</v>
          </cell>
        </row>
        <row r="38">
          <cell r="G38"/>
          <cell r="L38">
            <v>0</v>
          </cell>
        </row>
        <row r="40">
          <cell r="G40"/>
          <cell r="L40"/>
        </row>
        <row r="41">
          <cell r="G41"/>
          <cell r="L41">
            <v>0</v>
          </cell>
        </row>
        <row r="43">
          <cell r="G43"/>
        </row>
        <row r="44">
          <cell r="G44"/>
        </row>
        <row r="45">
          <cell r="G45"/>
        </row>
        <row r="46">
          <cell r="G46"/>
        </row>
        <row r="47">
          <cell r="G47">
            <v>1842488</v>
          </cell>
        </row>
      </sheetData>
      <sheetData sheetId="1">
        <row r="4">
          <cell r="G4">
            <v>1293</v>
          </cell>
          <cell r="L4">
            <v>-3849</v>
          </cell>
        </row>
        <row r="5">
          <cell r="G5">
            <v>16946901</v>
          </cell>
          <cell r="L5">
            <v>0</v>
          </cell>
        </row>
        <row r="6">
          <cell r="G6">
            <v>160599</v>
          </cell>
          <cell r="L6">
            <v>173531</v>
          </cell>
        </row>
        <row r="7">
          <cell r="G7">
            <v>0</v>
          </cell>
          <cell r="L7">
            <v>218924</v>
          </cell>
        </row>
        <row r="8">
          <cell r="G8">
            <v>0</v>
          </cell>
          <cell r="L8"/>
        </row>
        <row r="11">
          <cell r="G11">
            <v>410917</v>
          </cell>
        </row>
        <row r="12">
          <cell r="G12">
            <v>0</v>
          </cell>
          <cell r="L12">
            <v>3174998</v>
          </cell>
        </row>
        <row r="15">
          <cell r="G15">
            <v>3063972</v>
          </cell>
          <cell r="L15">
            <v>149038</v>
          </cell>
        </row>
        <row r="16">
          <cell r="G16">
            <v>0</v>
          </cell>
          <cell r="L16">
            <v>0</v>
          </cell>
        </row>
        <row r="17">
          <cell r="L17">
            <v>10381005</v>
          </cell>
        </row>
        <row r="18">
          <cell r="L18">
            <v>782074</v>
          </cell>
        </row>
        <row r="20">
          <cell r="G20"/>
          <cell r="L20">
            <v>0</v>
          </cell>
        </row>
        <row r="21">
          <cell r="G21">
            <v>0</v>
          </cell>
        </row>
        <row r="22">
          <cell r="G22"/>
        </row>
        <row r="23">
          <cell r="G23">
            <v>0</v>
          </cell>
          <cell r="L23">
            <v>3458</v>
          </cell>
        </row>
        <row r="24">
          <cell r="G24">
            <v>7291</v>
          </cell>
        </row>
        <row r="26">
          <cell r="L26">
            <v>7400000</v>
          </cell>
        </row>
        <row r="27">
          <cell r="G27">
            <v>0</v>
          </cell>
          <cell r="L27">
            <v>7400000</v>
          </cell>
        </row>
        <row r="28">
          <cell r="G28">
            <v>0</v>
          </cell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0</v>
          </cell>
        </row>
        <row r="33">
          <cell r="G33">
            <v>0</v>
          </cell>
          <cell r="L33">
            <v>0</v>
          </cell>
        </row>
        <row r="37">
          <cell r="G37">
            <v>2279581</v>
          </cell>
          <cell r="L37">
            <v>0</v>
          </cell>
        </row>
        <row r="38">
          <cell r="G38">
            <v>1378473</v>
          </cell>
          <cell r="L38">
            <v>0</v>
          </cell>
        </row>
        <row r="40">
          <cell r="G40"/>
          <cell r="L40">
            <v>1167436</v>
          </cell>
        </row>
        <row r="41">
          <cell r="G41"/>
          <cell r="L41">
            <v>0</v>
          </cell>
        </row>
        <row r="43">
          <cell r="G43"/>
        </row>
        <row r="44">
          <cell r="G44"/>
        </row>
        <row r="45">
          <cell r="G45"/>
        </row>
        <row r="46">
          <cell r="G46"/>
        </row>
        <row r="47">
          <cell r="G47">
            <v>1015849</v>
          </cell>
        </row>
      </sheetData>
      <sheetData sheetId="2">
        <row r="4">
          <cell r="G4">
            <v>104</v>
          </cell>
          <cell r="L4">
            <v>88757</v>
          </cell>
        </row>
        <row r="5">
          <cell r="G5">
            <v>14729</v>
          </cell>
          <cell r="L5">
            <v>142591</v>
          </cell>
        </row>
        <row r="6">
          <cell r="G6">
            <v>0</v>
          </cell>
          <cell r="L6">
            <v>-973299</v>
          </cell>
        </row>
        <row r="7">
          <cell r="G7">
            <v>0</v>
          </cell>
          <cell r="L7">
            <v>150830</v>
          </cell>
        </row>
        <row r="8">
          <cell r="G8">
            <v>0</v>
          </cell>
          <cell r="L8">
            <v>1011173</v>
          </cell>
        </row>
        <row r="11">
          <cell r="G11">
            <v>163956334</v>
          </cell>
        </row>
        <row r="12">
          <cell r="G12">
            <v>0</v>
          </cell>
          <cell r="L12">
            <v>352936</v>
          </cell>
        </row>
        <row r="15">
          <cell r="G15">
            <v>2689314</v>
          </cell>
          <cell r="L15">
            <v>4784778</v>
          </cell>
        </row>
        <row r="16">
          <cell r="G16">
            <v>0</v>
          </cell>
          <cell r="L16">
            <v>0</v>
          </cell>
        </row>
        <row r="17">
          <cell r="L17">
            <v>222875819</v>
          </cell>
        </row>
        <row r="18">
          <cell r="L18">
            <v>91995944</v>
          </cell>
        </row>
        <row r="20">
          <cell r="G20">
            <v>3765</v>
          </cell>
          <cell r="L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6302478</v>
          </cell>
          <cell r="L23">
            <v>882817</v>
          </cell>
        </row>
        <row r="24">
          <cell r="G24">
            <v>6258</v>
          </cell>
        </row>
        <row r="26">
          <cell r="L26">
            <v>5750000</v>
          </cell>
        </row>
        <row r="27">
          <cell r="G27"/>
          <cell r="L27">
            <v>5750000</v>
          </cell>
        </row>
        <row r="28">
          <cell r="G28"/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0</v>
          </cell>
          <cell r="L32">
            <v>2473461</v>
          </cell>
        </row>
        <row r="33">
          <cell r="G33">
            <v>0</v>
          </cell>
          <cell r="L33">
            <v>188937</v>
          </cell>
        </row>
        <row r="37">
          <cell r="G37">
            <v>454178</v>
          </cell>
          <cell r="L37">
            <v>0</v>
          </cell>
        </row>
        <row r="38">
          <cell r="G38">
            <v>0</v>
          </cell>
          <cell r="L38">
            <v>2164086</v>
          </cell>
        </row>
        <row r="40">
          <cell r="G40">
            <v>0</v>
          </cell>
          <cell r="L40">
            <v>8062748</v>
          </cell>
        </row>
        <row r="41">
          <cell r="G41">
            <v>0</v>
          </cell>
          <cell r="L41">
            <v>0</v>
          </cell>
        </row>
        <row r="43">
          <cell r="G43">
            <v>102908</v>
          </cell>
        </row>
        <row r="44">
          <cell r="G44">
            <v>353864</v>
          </cell>
        </row>
        <row r="45">
          <cell r="G45">
            <v>160647500</v>
          </cell>
        </row>
        <row r="46">
          <cell r="G46">
            <v>5750000</v>
          </cell>
        </row>
        <row r="47">
          <cell r="G47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workbookViewId="0">
      <selection sqref="A1:XFD1048576"/>
    </sheetView>
  </sheetViews>
  <sheetFormatPr defaultRowHeight="15" x14ac:dyDescent="0.25"/>
  <cols>
    <col min="7" max="7" width="11.7109375" bestFit="1" customWidth="1"/>
    <col min="12" max="12" width="11.7109375" bestFit="1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3"/>
      <c r="G2" s="4"/>
      <c r="H2" s="5" t="s">
        <v>2</v>
      </c>
      <c r="I2" s="6"/>
      <c r="J2" s="6"/>
      <c r="K2" s="7"/>
      <c r="L2" s="8"/>
    </row>
    <row r="3" spans="1:12" x14ac:dyDescent="0.25">
      <c r="A3" s="9" t="s">
        <v>3</v>
      </c>
      <c r="B3" s="10" t="s">
        <v>4</v>
      </c>
      <c r="C3" s="10"/>
      <c r="D3" s="10"/>
      <c r="E3" s="10"/>
      <c r="F3" s="3"/>
      <c r="G3" s="11">
        <f>G4+G5+G6+G7+G8</f>
        <v>23590838</v>
      </c>
      <c r="H3" s="12" t="s">
        <v>3</v>
      </c>
      <c r="I3" s="13" t="s">
        <v>5</v>
      </c>
      <c r="J3" s="13"/>
      <c r="K3" s="7"/>
      <c r="L3" s="14">
        <f>L4+L5+L6+L7+L8</f>
        <v>1025204</v>
      </c>
    </row>
    <row r="4" spans="1:12" x14ac:dyDescent="0.25">
      <c r="A4" s="15"/>
      <c r="B4" s="16" t="s">
        <v>6</v>
      </c>
      <c r="C4" s="17" t="s">
        <v>7</v>
      </c>
      <c r="D4" s="17"/>
      <c r="E4" s="17"/>
      <c r="F4" s="16"/>
      <c r="G4" s="18">
        <f>'[1]AXA  HAYAT(1) '!G4+'[1]NEAR EAST HAYAT 2020'!G4+'[1]ANADOLUHAYAT(3)'!G4</f>
        <v>1397</v>
      </c>
      <c r="H4" s="19"/>
      <c r="I4" s="7" t="s">
        <v>6</v>
      </c>
      <c r="J4" s="7" t="s">
        <v>8</v>
      </c>
      <c r="K4" s="7"/>
      <c r="L4" s="18">
        <f>'[1]AXA  HAYAT(1) '!L4+'[1]NEAR EAST HAYAT 2020'!L4+'[1]ANADOLUHAYAT(3)'!L4</f>
        <v>84908</v>
      </c>
    </row>
    <row r="5" spans="1:12" x14ac:dyDescent="0.25">
      <c r="A5" s="15"/>
      <c r="B5" s="16" t="s">
        <v>9</v>
      </c>
      <c r="C5" s="17" t="s">
        <v>10</v>
      </c>
      <c r="D5" s="17"/>
      <c r="E5" s="17"/>
      <c r="F5" s="16"/>
      <c r="G5" s="18">
        <f>'[1]AXA  HAYAT(1) '!G5+'[1]NEAR EAST HAYAT 2020'!G5+'[1]ANADOLUHAYAT(3)'!G5</f>
        <v>16961630</v>
      </c>
      <c r="H5" s="19"/>
      <c r="I5" s="7" t="s">
        <v>11</v>
      </c>
      <c r="J5" s="7" t="s">
        <v>12</v>
      </c>
      <c r="K5" s="7"/>
      <c r="L5" s="18">
        <f>'[1]AXA  HAYAT(1) '!L5+'[1]NEAR EAST HAYAT 2020'!L5+'[1]ANADOLUHAYAT(3)'!L5</f>
        <v>142591</v>
      </c>
    </row>
    <row r="6" spans="1:12" x14ac:dyDescent="0.25">
      <c r="A6" s="15"/>
      <c r="B6" s="16" t="s">
        <v>13</v>
      </c>
      <c r="C6" s="17" t="s">
        <v>14</v>
      </c>
      <c r="D6" s="17"/>
      <c r="E6" s="17"/>
      <c r="F6" s="16"/>
      <c r="G6" s="18">
        <f>'[1]AXA  HAYAT(1) '!G6+'[1]NEAR EAST HAYAT 2020'!G6+'[1]ANADOLUHAYAT(3)'!G6</f>
        <v>160599</v>
      </c>
      <c r="H6" s="19"/>
      <c r="I6" s="7" t="s">
        <v>13</v>
      </c>
      <c r="J6" s="7" t="s">
        <v>15</v>
      </c>
      <c r="K6" s="7"/>
      <c r="L6" s="18">
        <f>'[1]AXA  HAYAT(1) '!L6+'[1]NEAR EAST HAYAT 2020'!L6+'[1]ANADOLUHAYAT(3)'!L6</f>
        <v>-584597</v>
      </c>
    </row>
    <row r="7" spans="1:12" x14ac:dyDescent="0.25">
      <c r="A7" s="15"/>
      <c r="B7" s="16" t="s">
        <v>16</v>
      </c>
      <c r="C7" s="17" t="s">
        <v>17</v>
      </c>
      <c r="D7" s="17"/>
      <c r="E7" s="17"/>
      <c r="F7" s="16"/>
      <c r="G7" s="18">
        <f>'[1]AXA  HAYAT(1) '!G7+'[1]NEAR EAST HAYAT 2020'!G7+'[1]ANADOLUHAYAT(3)'!G7</f>
        <v>6467212</v>
      </c>
      <c r="H7" s="19"/>
      <c r="I7" s="7" t="s">
        <v>16</v>
      </c>
      <c r="J7" s="7" t="s">
        <v>18</v>
      </c>
      <c r="K7" s="7"/>
      <c r="L7" s="18">
        <f>'[1]AXA  HAYAT(1) '!L7+'[1]NEAR EAST HAYAT 2020'!L7+'[1]ANADOLUHAYAT(3)'!L7</f>
        <v>371129</v>
      </c>
    </row>
    <row r="8" spans="1:12" x14ac:dyDescent="0.25">
      <c r="A8" s="15"/>
      <c r="B8" s="16" t="s">
        <v>19</v>
      </c>
      <c r="C8" s="17" t="s">
        <v>20</v>
      </c>
      <c r="D8" s="17"/>
      <c r="E8" s="17"/>
      <c r="F8" s="16"/>
      <c r="G8" s="18">
        <f>'[1]AXA  HAYAT(1) '!G8+'[1]NEAR EAST HAYAT 2020'!G8+'[1]ANADOLUHAYAT(3)'!G8</f>
        <v>0</v>
      </c>
      <c r="H8" s="19"/>
      <c r="I8" s="7" t="s">
        <v>19</v>
      </c>
      <c r="J8" s="7" t="s">
        <v>21</v>
      </c>
      <c r="K8" s="7"/>
      <c r="L8" s="18">
        <f>'[1]AXA  HAYAT(1) '!L8+'[1]NEAR EAST HAYAT 2020'!L8+'[1]ANADOLUHAYAT(3)'!L8</f>
        <v>1011173</v>
      </c>
    </row>
    <row r="9" spans="1:12" x14ac:dyDescent="0.25">
      <c r="A9" s="16"/>
      <c r="B9" s="16"/>
      <c r="C9" s="17"/>
      <c r="D9" s="17"/>
      <c r="E9" s="17"/>
      <c r="F9" s="16"/>
      <c r="G9" s="20"/>
      <c r="H9" s="19" t="s">
        <v>22</v>
      </c>
      <c r="I9" s="21" t="s">
        <v>23</v>
      </c>
      <c r="J9" s="21"/>
      <c r="K9" s="7"/>
      <c r="L9" s="22">
        <f>L10+L21</f>
        <v>335461130</v>
      </c>
    </row>
    <row r="10" spans="1:12" x14ac:dyDescent="0.25">
      <c r="A10" s="15" t="s">
        <v>22</v>
      </c>
      <c r="B10" s="23" t="s">
        <v>24</v>
      </c>
      <c r="C10" s="23"/>
      <c r="D10" s="23"/>
      <c r="E10" s="23"/>
      <c r="F10" s="16"/>
      <c r="G10" s="11">
        <f>G11-G12</f>
        <v>164367251</v>
      </c>
      <c r="H10" s="19" t="s">
        <v>25</v>
      </c>
      <c r="I10" s="24" t="s">
        <v>26</v>
      </c>
      <c r="J10" s="24"/>
      <c r="K10" s="7"/>
      <c r="L10" s="22">
        <f>L11+L17+L18+L19+L14</f>
        <v>335461130</v>
      </c>
    </row>
    <row r="11" spans="1:12" x14ac:dyDescent="0.25">
      <c r="A11" s="15"/>
      <c r="B11" s="16" t="s">
        <v>6</v>
      </c>
      <c r="C11" s="17" t="s">
        <v>27</v>
      </c>
      <c r="D11" s="17"/>
      <c r="E11" s="17"/>
      <c r="F11" s="16"/>
      <c r="G11" s="18">
        <f>'[1]AXA  HAYAT(1) '!G11+'[1]NEAR EAST HAYAT 2020'!G11+'[1]ANADOLUHAYAT(3)'!G11</f>
        <v>164367251</v>
      </c>
      <c r="H11" s="19"/>
      <c r="I11" s="7" t="s">
        <v>6</v>
      </c>
      <c r="J11" s="7" t="s">
        <v>28</v>
      </c>
      <c r="K11" s="7"/>
      <c r="L11" s="22">
        <f>L12-L13</f>
        <v>3647146</v>
      </c>
    </row>
    <row r="12" spans="1:12" x14ac:dyDescent="0.25">
      <c r="A12" s="15"/>
      <c r="B12" s="16" t="s">
        <v>9</v>
      </c>
      <c r="C12" s="17" t="s">
        <v>29</v>
      </c>
      <c r="D12" s="17"/>
      <c r="E12" s="17"/>
      <c r="F12" s="16" t="s">
        <v>30</v>
      </c>
      <c r="G12" s="18">
        <f>'[1]AXA  HAYAT(1) '!G12+'[1]NEAR EAST HAYAT 2020'!G12+'[1]ANADOLUHAYAT(3)'!G12</f>
        <v>0</v>
      </c>
      <c r="H12" s="19"/>
      <c r="I12" s="7"/>
      <c r="J12" s="7" t="s">
        <v>28</v>
      </c>
      <c r="K12" s="7"/>
      <c r="L12" s="18">
        <f>'[1]AXA  HAYAT(1) '!L12+'[1]NEAR EAST HAYAT 2020'!L12+'[1]ANADOLUHAYAT(3)'!L12</f>
        <v>3647146</v>
      </c>
    </row>
    <row r="13" spans="1:12" x14ac:dyDescent="0.25">
      <c r="A13" s="16"/>
      <c r="B13" s="16"/>
      <c r="C13" s="17"/>
      <c r="D13" s="17"/>
      <c r="E13" s="17"/>
      <c r="F13" s="16"/>
      <c r="G13" s="20"/>
      <c r="H13" s="19"/>
      <c r="I13" s="7"/>
      <c r="J13" s="7" t="s">
        <v>31</v>
      </c>
      <c r="K13" s="16" t="s">
        <v>30</v>
      </c>
      <c r="L13" s="25"/>
    </row>
    <row r="14" spans="1:12" x14ac:dyDescent="0.25">
      <c r="A14" s="15" t="s">
        <v>32</v>
      </c>
      <c r="B14" s="23" t="s">
        <v>33</v>
      </c>
      <c r="C14" s="23"/>
      <c r="D14" s="23"/>
      <c r="E14" s="23"/>
      <c r="F14" s="16"/>
      <c r="G14" s="11">
        <f>G15-G16+G20-G21+G22+G23+G24</f>
        <v>12209904</v>
      </c>
      <c r="H14" s="19"/>
      <c r="I14" s="7" t="s">
        <v>9</v>
      </c>
      <c r="J14" s="7" t="s">
        <v>34</v>
      </c>
      <c r="K14" s="7"/>
      <c r="L14" s="22">
        <f>L15-L16</f>
        <v>5006321</v>
      </c>
    </row>
    <row r="15" spans="1:12" x14ac:dyDescent="0.25">
      <c r="A15" s="15"/>
      <c r="B15" s="16" t="s">
        <v>35</v>
      </c>
      <c r="C15" s="17" t="s">
        <v>36</v>
      </c>
      <c r="D15" s="17"/>
      <c r="E15" s="17"/>
      <c r="F15" s="16"/>
      <c r="G15" s="18">
        <f>'[1]AXA  HAYAT(1) '!G15+'[1]NEAR EAST HAYAT 2020'!G15+'[1]ANADOLUHAYAT(3)'!G15</f>
        <v>5753286</v>
      </c>
      <c r="H15" s="19"/>
      <c r="I15" s="7"/>
      <c r="J15" s="7" t="s">
        <v>34</v>
      </c>
      <c r="K15" s="7"/>
      <c r="L15" s="18">
        <f>'[1]AXA  HAYAT(1) '!L15+'[1]NEAR EAST HAYAT 2020'!L15+'[1]ANADOLUHAYAT(3)'!L15</f>
        <v>5007281</v>
      </c>
    </row>
    <row r="16" spans="1:12" x14ac:dyDescent="0.25">
      <c r="A16" s="15"/>
      <c r="B16" s="16"/>
      <c r="C16" s="17" t="s">
        <v>37</v>
      </c>
      <c r="D16" s="17"/>
      <c r="E16" s="17"/>
      <c r="F16" s="16" t="s">
        <v>30</v>
      </c>
      <c r="G16" s="18">
        <f>'[1]AXA  HAYAT(1) '!G16+'[1]NEAR EAST HAYAT 2020'!G16+'[1]ANADOLUHAYAT(3)'!G16</f>
        <v>0</v>
      </c>
      <c r="H16" s="19"/>
      <c r="I16" s="7"/>
      <c r="J16" s="7" t="s">
        <v>38</v>
      </c>
      <c r="K16" s="16" t="s">
        <v>30</v>
      </c>
      <c r="L16" s="18">
        <f>'[1]AXA  HAYAT(1) '!L16+'[1]NEAR EAST HAYAT 2020'!L16+'[1]ANADOLUHAYAT(3)'!L16</f>
        <v>960</v>
      </c>
    </row>
    <row r="17" spans="1:12" x14ac:dyDescent="0.25">
      <c r="A17" s="15"/>
      <c r="B17" s="16"/>
      <c r="C17" s="16"/>
      <c r="D17" s="16"/>
      <c r="E17" s="16"/>
      <c r="F17" s="16"/>
      <c r="G17" s="18"/>
      <c r="H17" s="19"/>
      <c r="I17" s="7" t="s">
        <v>13</v>
      </c>
      <c r="J17" s="7" t="s">
        <v>39</v>
      </c>
      <c r="K17" s="16"/>
      <c r="L17" s="18">
        <f>'[1]AXA  HAYAT(1) '!L17+'[1]NEAR EAST HAYAT 2020'!L17+'[1]ANADOLUHAYAT(3)'!L17</f>
        <v>234029645</v>
      </c>
    </row>
    <row r="18" spans="1:12" x14ac:dyDescent="0.25">
      <c r="A18" s="15"/>
      <c r="B18" s="16"/>
      <c r="C18" s="16"/>
      <c r="D18" s="16"/>
      <c r="E18" s="16"/>
      <c r="F18" s="16"/>
      <c r="G18" s="18"/>
      <c r="H18" s="19"/>
      <c r="I18" s="7" t="s">
        <v>16</v>
      </c>
      <c r="J18" s="7" t="s">
        <v>40</v>
      </c>
      <c r="K18" s="16"/>
      <c r="L18" s="18">
        <f>'[1]AXA  HAYAT(1) '!L18+'[1]NEAR EAST HAYAT 2020'!L18+'[1]ANADOLUHAYAT(3)'!L18</f>
        <v>92778018</v>
      </c>
    </row>
    <row r="19" spans="1:12" x14ac:dyDescent="0.25">
      <c r="A19" s="15"/>
      <c r="B19" s="16"/>
      <c r="C19" s="16"/>
      <c r="D19" s="16"/>
      <c r="E19" s="16"/>
      <c r="F19" s="16"/>
      <c r="G19" s="18"/>
      <c r="H19" s="19"/>
      <c r="I19" s="7" t="s">
        <v>19</v>
      </c>
      <c r="J19" s="7" t="s">
        <v>41</v>
      </c>
      <c r="K19" s="16"/>
      <c r="L19" s="25"/>
    </row>
    <row r="20" spans="1:12" x14ac:dyDescent="0.25">
      <c r="A20" s="15"/>
      <c r="B20" s="16" t="s">
        <v>9</v>
      </c>
      <c r="C20" s="17" t="s">
        <v>21</v>
      </c>
      <c r="D20" s="17"/>
      <c r="E20" s="17"/>
      <c r="F20" s="16"/>
      <c r="G20" s="18">
        <f>'[1]AXA  HAYAT(1) '!G20+'[1]NEAR EAST HAYAT 2020'!G20+'[1]ANADOLUHAYAT(3)'!G20</f>
        <v>140591</v>
      </c>
      <c r="H20" s="19"/>
      <c r="I20" s="7" t="s">
        <v>42</v>
      </c>
      <c r="J20" s="7" t="s">
        <v>43</v>
      </c>
      <c r="K20" s="7"/>
      <c r="L20" s="18">
        <f>'[1]AXA  HAYAT(1) '!L20+'[1]NEAR EAST HAYAT 2020'!L20+'[1]ANADOLUHAYAT(3)'!L20</f>
        <v>15183</v>
      </c>
    </row>
    <row r="21" spans="1:12" x14ac:dyDescent="0.25">
      <c r="A21" s="15"/>
      <c r="B21" s="16"/>
      <c r="C21" s="17" t="s">
        <v>44</v>
      </c>
      <c r="D21" s="17"/>
      <c r="E21" s="17"/>
      <c r="F21" s="16" t="s">
        <v>30</v>
      </c>
      <c r="G21" s="18">
        <f>'[1]AXA  HAYAT(1) '!G21+'[1]NEAR EAST HAYAT 2020'!G21+'[1]ANADOLUHAYAT(3)'!G21</f>
        <v>0</v>
      </c>
      <c r="H21" s="19" t="s">
        <v>45</v>
      </c>
      <c r="I21" s="21" t="s">
        <v>46</v>
      </c>
      <c r="J21" s="21"/>
      <c r="K21" s="7"/>
      <c r="L21" s="26"/>
    </row>
    <row r="22" spans="1:12" x14ac:dyDescent="0.25">
      <c r="A22" s="15"/>
      <c r="B22" s="16" t="s">
        <v>13</v>
      </c>
      <c r="C22" s="17" t="s">
        <v>8</v>
      </c>
      <c r="D22" s="17"/>
      <c r="E22" s="17"/>
      <c r="F22" s="16"/>
      <c r="G22" s="18">
        <f>'[1]AXA  HAYAT(1) '!G22+'[1]NEAR EAST HAYAT 2020'!G22+'[1]ANADOLUHAYAT(3)'!G22</f>
        <v>0</v>
      </c>
      <c r="H22" s="19"/>
      <c r="I22" s="7"/>
      <c r="J22" s="7"/>
      <c r="K22" s="7"/>
      <c r="L22" s="25"/>
    </row>
    <row r="23" spans="1:12" x14ac:dyDescent="0.25">
      <c r="A23" s="15"/>
      <c r="B23" s="16" t="s">
        <v>16</v>
      </c>
      <c r="C23" s="17" t="s">
        <v>47</v>
      </c>
      <c r="D23" s="17"/>
      <c r="E23" s="17"/>
      <c r="F23" s="16"/>
      <c r="G23" s="18">
        <f>'[1]AXA  HAYAT(1) '!G23+'[1]NEAR EAST HAYAT 2020'!G23+'[1]ANADOLUHAYAT(3)'!G23</f>
        <v>6302478</v>
      </c>
      <c r="H23" s="19" t="s">
        <v>32</v>
      </c>
      <c r="I23" s="21" t="s">
        <v>48</v>
      </c>
      <c r="J23" s="21"/>
      <c r="K23" s="7"/>
      <c r="L23" s="18">
        <f>'[1]AXA  HAYAT(1) '!L23+'[1]NEAR EAST HAYAT 2020'!L23+'[1]ANADOLUHAYAT(3)'!L23</f>
        <v>980312</v>
      </c>
    </row>
    <row r="24" spans="1:12" x14ac:dyDescent="0.25">
      <c r="A24" s="15"/>
      <c r="B24" s="16" t="s">
        <v>19</v>
      </c>
      <c r="C24" s="17" t="s">
        <v>49</v>
      </c>
      <c r="D24" s="17"/>
      <c r="E24" s="17"/>
      <c r="F24" s="16"/>
      <c r="G24" s="18">
        <f>'[1]AXA  HAYAT(1) '!G24+'[1]NEAR EAST HAYAT 2020'!G24+'[1]ANADOLUHAYAT(3)'!G24</f>
        <v>13549</v>
      </c>
      <c r="H24" s="19"/>
      <c r="I24" s="7"/>
      <c r="J24" s="7"/>
      <c r="K24" s="7"/>
      <c r="L24" s="25"/>
    </row>
    <row r="25" spans="1:12" x14ac:dyDescent="0.25">
      <c r="A25" s="15"/>
      <c r="B25" s="16"/>
      <c r="C25" s="17"/>
      <c r="D25" s="17"/>
      <c r="E25" s="17"/>
      <c r="F25" s="16"/>
      <c r="G25" s="27"/>
      <c r="H25" s="19" t="s">
        <v>50</v>
      </c>
      <c r="I25" s="21" t="s">
        <v>51</v>
      </c>
      <c r="J25" s="21"/>
      <c r="K25" s="7"/>
      <c r="L25" s="22">
        <f>L26+L32-L33+L35</f>
        <v>23998610</v>
      </c>
    </row>
    <row r="26" spans="1:12" x14ac:dyDescent="0.25">
      <c r="A26" s="15" t="s">
        <v>50</v>
      </c>
      <c r="B26" s="23" t="s">
        <v>52</v>
      </c>
      <c r="C26" s="23"/>
      <c r="D26" s="23"/>
      <c r="E26" s="23"/>
      <c r="F26" s="16"/>
      <c r="G26" s="28">
        <f>G27-G28</f>
        <v>0</v>
      </c>
      <c r="H26" s="19"/>
      <c r="I26" s="7" t="s">
        <v>6</v>
      </c>
      <c r="J26" s="7" t="s">
        <v>53</v>
      </c>
      <c r="K26" s="7"/>
      <c r="L26" s="18">
        <f>'[1]AXA  HAYAT(1) '!L26+'[1]NEAR EAST HAYAT 2020'!L26+'[1]ANADOLUHAYAT(3)'!L26</f>
        <v>19550000</v>
      </c>
    </row>
    <row r="27" spans="1:12" x14ac:dyDescent="0.25">
      <c r="A27" s="15"/>
      <c r="B27" s="16" t="s">
        <v>6</v>
      </c>
      <c r="C27" s="17" t="s">
        <v>54</v>
      </c>
      <c r="D27" s="17"/>
      <c r="E27" s="17"/>
      <c r="F27" s="16"/>
      <c r="G27" s="18">
        <f>'[1]AXA  HAYAT(1) '!G27+'[1]NEAR EAST HAYAT 2020'!G27+'[1]ANADOLUHAYAT(3)'!G27</f>
        <v>0</v>
      </c>
      <c r="H27" s="19"/>
      <c r="I27" s="7"/>
      <c r="J27" s="7" t="s">
        <v>55</v>
      </c>
      <c r="K27" s="7"/>
      <c r="L27" s="18">
        <f>'[1]AXA  HAYAT(1) '!L27+'[1]NEAR EAST HAYAT 2020'!L27+'[1]ANADOLUHAYAT(3)'!L27</f>
        <v>13150000</v>
      </c>
    </row>
    <row r="28" spans="1:12" x14ac:dyDescent="0.25">
      <c r="A28" s="15"/>
      <c r="B28" s="16"/>
      <c r="C28" s="17" t="s">
        <v>56</v>
      </c>
      <c r="D28" s="17"/>
      <c r="E28" s="17"/>
      <c r="F28" s="16" t="s">
        <v>30</v>
      </c>
      <c r="G28" s="18">
        <f>'[1]AXA  HAYAT(1) '!G28+'[1]NEAR EAST HAYAT 2020'!G28+'[1]ANADOLUHAYAT(3)'!G28</f>
        <v>0</v>
      </c>
      <c r="H28" s="19"/>
      <c r="I28" s="7"/>
      <c r="J28" s="7" t="s">
        <v>57</v>
      </c>
      <c r="K28" s="16" t="s">
        <v>30</v>
      </c>
      <c r="L28" s="18">
        <f>'[1]AXA  HAYAT(1) '!L28+'[1]NEAR EAST HAYAT 2020'!L28+'[1]ANADOLUHAYAT(3)'!L28</f>
        <v>0</v>
      </c>
    </row>
    <row r="29" spans="1:12" x14ac:dyDescent="0.25">
      <c r="A29" s="15"/>
      <c r="B29" s="16"/>
      <c r="C29" s="17"/>
      <c r="D29" s="17"/>
      <c r="E29" s="17"/>
      <c r="F29" s="16"/>
      <c r="G29" s="27"/>
      <c r="H29" s="19"/>
      <c r="I29" s="7" t="s">
        <v>9</v>
      </c>
      <c r="J29" s="7" t="s">
        <v>58</v>
      </c>
      <c r="K29" s="7"/>
      <c r="L29" s="18">
        <f>'[1]AXA  HAYAT(1) '!L29+'[1]NEAR EAST HAYAT 2020'!L29+'[1]ANADOLUHAYAT(3)'!L29</f>
        <v>0</v>
      </c>
    </row>
    <row r="30" spans="1:12" x14ac:dyDescent="0.25">
      <c r="A30" s="15" t="s">
        <v>59</v>
      </c>
      <c r="B30" s="23" t="s">
        <v>60</v>
      </c>
      <c r="C30" s="23"/>
      <c r="D30" s="23"/>
      <c r="E30" s="23"/>
      <c r="F30" s="16"/>
      <c r="G30" s="28">
        <f>G31-G32-G33</f>
        <v>0</v>
      </c>
      <c r="H30" s="19"/>
      <c r="I30" s="7" t="s">
        <v>13</v>
      </c>
      <c r="J30" s="7" t="s">
        <v>61</v>
      </c>
      <c r="K30" s="7"/>
      <c r="L30" s="18">
        <f>'[1]AXA  HAYAT(1) '!L30+'[1]NEAR EAST HAYAT 2020'!L30+'[1]ANADOLUHAYAT(3)'!L30</f>
        <v>0</v>
      </c>
    </row>
    <row r="31" spans="1:12" x14ac:dyDescent="0.25">
      <c r="A31" s="15"/>
      <c r="B31" s="16"/>
      <c r="C31" s="17" t="s">
        <v>62</v>
      </c>
      <c r="D31" s="17"/>
      <c r="E31" s="17"/>
      <c r="F31" s="16"/>
      <c r="G31" s="18">
        <f>'[1]AXA  HAYAT(1) '!G31+'[1]NEAR EAST HAYAT 2020'!G31+'[1]ANADOLUHAYAT(3)'!G31</f>
        <v>0</v>
      </c>
      <c r="H31" s="19"/>
      <c r="I31" s="7" t="s">
        <v>16</v>
      </c>
      <c r="J31" s="7" t="s">
        <v>63</v>
      </c>
      <c r="K31" s="7"/>
      <c r="L31" s="18">
        <f>'[1]AXA  HAYAT(1) '!L31+'[1]NEAR EAST HAYAT 2020'!L31+'[1]ANADOLUHAYAT(3)'!L31</f>
        <v>0</v>
      </c>
    </row>
    <row r="32" spans="1:12" x14ac:dyDescent="0.25">
      <c r="A32" s="15"/>
      <c r="B32" s="16"/>
      <c r="C32" s="17" t="s">
        <v>64</v>
      </c>
      <c r="D32" s="17"/>
      <c r="E32" s="17"/>
      <c r="F32" s="16" t="s">
        <v>30</v>
      </c>
      <c r="G32" s="18">
        <f>'[1]AXA  HAYAT(1) '!G32+'[1]NEAR EAST HAYAT 2020'!G32+'[1]ANADOLUHAYAT(3)'!G32</f>
        <v>0</v>
      </c>
      <c r="H32" s="19"/>
      <c r="I32" s="7" t="s">
        <v>19</v>
      </c>
      <c r="J32" s="7" t="s">
        <v>65</v>
      </c>
      <c r="K32" s="7"/>
      <c r="L32" s="18">
        <f>'[1]AXA  HAYAT(1) '!L32+'[1]NEAR EAST HAYAT 2020'!L32+'[1]ANADOLUHAYAT(3)'!L32</f>
        <v>2473461</v>
      </c>
    </row>
    <row r="33" spans="1:12" x14ac:dyDescent="0.25">
      <c r="A33" s="15"/>
      <c r="B33" s="16"/>
      <c r="C33" s="17" t="s">
        <v>66</v>
      </c>
      <c r="D33" s="17"/>
      <c r="E33" s="17"/>
      <c r="F33" s="16" t="s">
        <v>30</v>
      </c>
      <c r="G33" s="18">
        <f>'[1]AXA  HAYAT(1) '!G33+'[1]NEAR EAST HAYAT 2020'!G33+'[1]ANADOLUHAYAT(3)'!G33</f>
        <v>0</v>
      </c>
      <c r="H33" s="19"/>
      <c r="I33" s="7" t="s">
        <v>42</v>
      </c>
      <c r="J33" s="7" t="s">
        <v>67</v>
      </c>
      <c r="K33" s="7"/>
      <c r="L33" s="18">
        <f>'[1]AXA  HAYAT(1) '!L33+'[1]NEAR EAST HAYAT 2020'!L33+'[1]ANADOLUHAYAT(3)'!L33</f>
        <v>188937</v>
      </c>
    </row>
    <row r="34" spans="1:12" x14ac:dyDescent="0.25">
      <c r="A34" s="15"/>
      <c r="B34" s="16"/>
      <c r="C34" s="17"/>
      <c r="D34" s="17"/>
      <c r="E34" s="17"/>
      <c r="F34" s="16"/>
      <c r="G34" s="27"/>
      <c r="H34" s="19"/>
      <c r="I34" s="7" t="s">
        <v>68</v>
      </c>
      <c r="J34" s="7" t="s">
        <v>69</v>
      </c>
      <c r="K34" s="7"/>
      <c r="L34" s="25"/>
    </row>
    <row r="35" spans="1:12" x14ac:dyDescent="0.25">
      <c r="A35" s="15" t="s">
        <v>70</v>
      </c>
      <c r="B35" s="23" t="s">
        <v>71</v>
      </c>
      <c r="C35" s="23"/>
      <c r="D35" s="23"/>
      <c r="E35" s="23"/>
      <c r="F35" s="16"/>
      <c r="G35" s="28">
        <f>G36+G39+G42+G45+G46</f>
        <v>167669110</v>
      </c>
      <c r="H35" s="19"/>
      <c r="I35" s="7" t="s">
        <v>72</v>
      </c>
      <c r="J35" s="7" t="s">
        <v>73</v>
      </c>
      <c r="K35" s="16" t="s">
        <v>30</v>
      </c>
      <c r="L35" s="22">
        <v>2164086</v>
      </c>
    </row>
    <row r="36" spans="1:12" x14ac:dyDescent="0.25">
      <c r="A36" s="15"/>
      <c r="B36" s="16" t="s">
        <v>6</v>
      </c>
      <c r="C36" s="17" t="s">
        <v>74</v>
      </c>
      <c r="D36" s="17"/>
      <c r="E36" s="17"/>
      <c r="F36" s="16"/>
      <c r="G36" s="28">
        <f>G37-G38</f>
        <v>1522566</v>
      </c>
      <c r="H36" s="19"/>
      <c r="I36" s="7"/>
      <c r="J36" s="7" t="s">
        <v>75</v>
      </c>
      <c r="K36" s="16" t="s">
        <v>30</v>
      </c>
      <c r="L36" s="25"/>
    </row>
    <row r="37" spans="1:12" x14ac:dyDescent="0.25">
      <c r="A37" s="16"/>
      <c r="B37" s="16"/>
      <c r="C37" s="17" t="s">
        <v>74</v>
      </c>
      <c r="D37" s="17"/>
      <c r="E37" s="17"/>
      <c r="F37" s="16"/>
      <c r="G37" s="18">
        <f>'[1]AXA  HAYAT(1) '!G37+'[1]NEAR EAST HAYAT 2020'!G37+'[1]ANADOLUHAYAT(3)'!G37</f>
        <v>2733759</v>
      </c>
      <c r="H37" s="19"/>
      <c r="I37" s="7"/>
      <c r="J37" s="7" t="s">
        <v>76</v>
      </c>
      <c r="K37" s="16" t="s">
        <v>30</v>
      </c>
      <c r="L37" s="18">
        <f>'[1]AXA  HAYAT(1) '!L37+'[1]NEAR EAST HAYAT 2020'!L37+'[1]ANADOLUHAYAT(3)'!L37</f>
        <v>0</v>
      </c>
    </row>
    <row r="38" spans="1:12" x14ac:dyDescent="0.25">
      <c r="A38" s="7"/>
      <c r="B38" s="7"/>
      <c r="C38" s="17" t="s">
        <v>77</v>
      </c>
      <c r="D38" s="17"/>
      <c r="E38" s="17"/>
      <c r="F38" s="16" t="s">
        <v>30</v>
      </c>
      <c r="G38" s="18">
        <f>'[1]AXA  HAYAT(1) '!G38+'[1]NEAR EAST HAYAT 2020'!G38+'[1]ANADOLUHAYAT(3)'!G38-167280</f>
        <v>1211193</v>
      </c>
      <c r="H38" s="19"/>
      <c r="I38" s="29"/>
      <c r="J38" s="7" t="s">
        <v>78</v>
      </c>
      <c r="K38" s="7"/>
      <c r="L38" s="18">
        <f>'[1]AXA  HAYAT(1) '!L38+'[1]NEAR EAST HAYAT 2020'!L38+'[1]ANADOLUHAYAT(3)'!L38</f>
        <v>2164086</v>
      </c>
    </row>
    <row r="39" spans="1:12" x14ac:dyDescent="0.25">
      <c r="A39" s="7"/>
      <c r="B39" s="7" t="s">
        <v>9</v>
      </c>
      <c r="C39" s="17" t="s">
        <v>79</v>
      </c>
      <c r="D39" s="17"/>
      <c r="E39" s="17"/>
      <c r="F39" s="7"/>
      <c r="G39" s="28">
        <f>G40-G41</f>
        <v>0</v>
      </c>
      <c r="H39" s="19" t="s">
        <v>59</v>
      </c>
      <c r="I39" s="21" t="s">
        <v>80</v>
      </c>
      <c r="J39" s="21"/>
      <c r="K39" s="7"/>
      <c r="L39" s="22">
        <f>L40+L41</f>
        <v>9230184</v>
      </c>
    </row>
    <row r="40" spans="1:12" x14ac:dyDescent="0.25">
      <c r="A40" s="7"/>
      <c r="B40" s="7"/>
      <c r="C40" s="17" t="s">
        <v>79</v>
      </c>
      <c r="D40" s="17"/>
      <c r="E40" s="17"/>
      <c r="F40" s="7"/>
      <c r="G40" s="18">
        <f>'[1]AXA  HAYAT(1) '!G40+'[1]NEAR EAST HAYAT 2020'!G40+'[1]ANADOLUHAYAT(3)'!G40</f>
        <v>0</v>
      </c>
      <c r="H40" s="19"/>
      <c r="I40" s="7" t="s">
        <v>6</v>
      </c>
      <c r="J40" s="7" t="s">
        <v>81</v>
      </c>
      <c r="K40" s="7"/>
      <c r="L40" s="18">
        <f>'[1]AXA  HAYAT(1) '!L40+'[1]NEAR EAST HAYAT 2020'!L40+'[1]ANADOLUHAYAT(3)'!L40</f>
        <v>9230184</v>
      </c>
    </row>
    <row r="41" spans="1:12" x14ac:dyDescent="0.25">
      <c r="A41" s="7"/>
      <c r="B41" s="7"/>
      <c r="C41" s="17" t="s">
        <v>82</v>
      </c>
      <c r="D41" s="17"/>
      <c r="E41" s="17"/>
      <c r="F41" s="16" t="s">
        <v>30</v>
      </c>
      <c r="G41" s="18">
        <f>'[1]AXA  HAYAT(1) '!G41+'[1]NEAR EAST HAYAT 2020'!G41+'[1]ANADOLUHAYAT(3)'!G41</f>
        <v>0</v>
      </c>
      <c r="H41" s="19"/>
      <c r="I41" s="7" t="s">
        <v>9</v>
      </c>
      <c r="J41" s="7" t="s">
        <v>83</v>
      </c>
      <c r="K41" s="7"/>
      <c r="L41" s="18">
        <f>'[1]AXA  HAYAT(1) '!L41+'[1]NEAR EAST HAYAT 2020'!L41+'[1]ANADOLUHAYAT(3)'!L41</f>
        <v>0</v>
      </c>
    </row>
    <row r="42" spans="1:12" x14ac:dyDescent="0.25">
      <c r="A42" s="7"/>
      <c r="B42" s="7" t="s">
        <v>13</v>
      </c>
      <c r="C42" s="17" t="s">
        <v>84</v>
      </c>
      <c r="D42" s="17"/>
      <c r="E42" s="17"/>
      <c r="F42" s="7"/>
      <c r="G42" s="28">
        <f>G43-G44</f>
        <v>-250956</v>
      </c>
      <c r="H42" s="19"/>
      <c r="I42" s="7"/>
      <c r="J42" s="7"/>
      <c r="K42" s="7"/>
      <c r="L42" s="25"/>
    </row>
    <row r="43" spans="1:12" x14ac:dyDescent="0.25">
      <c r="A43" s="7"/>
      <c r="B43" s="7"/>
      <c r="C43" s="17" t="s">
        <v>84</v>
      </c>
      <c r="D43" s="17"/>
      <c r="E43" s="17"/>
      <c r="F43" s="7"/>
      <c r="G43" s="18">
        <f>'[1]AXA  HAYAT(1) '!G43+'[1]NEAR EAST HAYAT 2020'!G43+'[1]ANADOLUHAYAT(3)'!G43</f>
        <v>102908</v>
      </c>
      <c r="H43" s="19"/>
      <c r="I43" s="7"/>
      <c r="J43" s="7"/>
      <c r="K43" s="7"/>
      <c r="L43" s="30"/>
    </row>
    <row r="44" spans="1:12" x14ac:dyDescent="0.25">
      <c r="A44" s="7"/>
      <c r="B44" s="7"/>
      <c r="C44" s="17" t="s">
        <v>85</v>
      </c>
      <c r="D44" s="17"/>
      <c r="E44" s="17"/>
      <c r="F44" s="16" t="s">
        <v>30</v>
      </c>
      <c r="G44" s="18">
        <f>'[1]AXA  HAYAT(1) '!G44+'[1]NEAR EAST HAYAT 2020'!G44+'[1]ANADOLUHAYAT(3)'!G44</f>
        <v>353864</v>
      </c>
      <c r="H44" s="19"/>
      <c r="I44" s="7"/>
      <c r="J44" s="7"/>
      <c r="K44" s="7"/>
      <c r="L44" s="30"/>
    </row>
    <row r="45" spans="1:12" x14ac:dyDescent="0.25">
      <c r="A45" s="7"/>
      <c r="B45" s="7" t="s">
        <v>16</v>
      </c>
      <c r="C45" s="16" t="s">
        <v>86</v>
      </c>
      <c r="D45" s="16"/>
      <c r="E45" s="16"/>
      <c r="F45" s="16"/>
      <c r="G45" s="18">
        <f>'[1]AXA  HAYAT(1) '!G45+'[1]NEAR EAST HAYAT 2020'!G45+'[1]ANADOLUHAYAT(3)'!G45</f>
        <v>160647500</v>
      </c>
      <c r="H45" s="19"/>
      <c r="I45" s="7"/>
      <c r="J45" s="7"/>
      <c r="K45" s="7"/>
      <c r="L45" s="30"/>
    </row>
    <row r="46" spans="1:12" x14ac:dyDescent="0.25">
      <c r="A46" s="7"/>
      <c r="B46" s="7"/>
      <c r="C46" s="16" t="s">
        <v>87</v>
      </c>
      <c r="D46" s="16"/>
      <c r="E46" s="16"/>
      <c r="F46" s="16"/>
      <c r="G46" s="18">
        <f>'[1]AXA  HAYAT(1) '!G46+'[1]NEAR EAST HAYAT 2020'!G46+'[1]ANADOLUHAYAT(3)'!G46</f>
        <v>5750000</v>
      </c>
      <c r="H46" s="19"/>
      <c r="I46" s="7"/>
      <c r="J46" s="7"/>
      <c r="K46" s="7"/>
      <c r="L46" s="30"/>
    </row>
    <row r="47" spans="1:12" x14ac:dyDescent="0.25">
      <c r="A47" s="29" t="s">
        <v>88</v>
      </c>
      <c r="B47" s="21" t="s">
        <v>89</v>
      </c>
      <c r="C47" s="21"/>
      <c r="D47" s="21"/>
      <c r="E47" s="21"/>
      <c r="F47" s="7"/>
      <c r="G47" s="18">
        <f>'[1]AXA  HAYAT(1) '!G47+'[1]NEAR EAST HAYAT 2020'!G47+'[1]ANADOLUHAYAT(3)'!G47</f>
        <v>2858337</v>
      </c>
      <c r="H47" s="19"/>
      <c r="I47" s="7"/>
      <c r="J47" s="7"/>
      <c r="K47" s="7"/>
      <c r="L47" s="30"/>
    </row>
    <row r="48" spans="1:12" ht="15.75" thickBot="1" x14ac:dyDescent="0.3">
      <c r="A48" s="21" t="s">
        <v>90</v>
      </c>
      <c r="B48" s="21"/>
      <c r="C48" s="21"/>
      <c r="D48" s="21"/>
      <c r="E48" s="21"/>
      <c r="F48" s="7"/>
      <c r="G48" s="31">
        <f>G35+G30+G26+G14+G10+G3+G47</f>
        <v>370695440</v>
      </c>
      <c r="H48" s="32" t="s">
        <v>91</v>
      </c>
      <c r="I48" s="21"/>
      <c r="J48" s="21"/>
      <c r="K48" s="7"/>
      <c r="L48" s="31">
        <f>L3+L9+L25+L39+L23</f>
        <v>370695440</v>
      </c>
    </row>
    <row r="49" spans="1:12" ht="15.75" thickTop="1" x14ac:dyDescent="0.25">
      <c r="A49" t="s">
        <v>92</v>
      </c>
      <c r="G49" s="27">
        <v>0</v>
      </c>
      <c r="L49" s="33">
        <v>0</v>
      </c>
    </row>
  </sheetData>
  <mergeCells count="52">
    <mergeCell ref="C44:E44"/>
    <mergeCell ref="B47:E47"/>
    <mergeCell ref="A48:E48"/>
    <mergeCell ref="H48:J48"/>
    <mergeCell ref="C39:E39"/>
    <mergeCell ref="I39:J39"/>
    <mergeCell ref="C40:E40"/>
    <mergeCell ref="C41:E41"/>
    <mergeCell ref="C42:E42"/>
    <mergeCell ref="C43:E43"/>
    <mergeCell ref="C33:E33"/>
    <mergeCell ref="C34:E34"/>
    <mergeCell ref="B35:E35"/>
    <mergeCell ref="C36:E36"/>
    <mergeCell ref="C37:E37"/>
    <mergeCell ref="C38:E38"/>
    <mergeCell ref="C27:E27"/>
    <mergeCell ref="C28:E28"/>
    <mergeCell ref="C29:E29"/>
    <mergeCell ref="B30:E30"/>
    <mergeCell ref="C31:E31"/>
    <mergeCell ref="C32:E32"/>
    <mergeCell ref="C23:E23"/>
    <mergeCell ref="I23:J23"/>
    <mergeCell ref="C24:E24"/>
    <mergeCell ref="C25:E25"/>
    <mergeCell ref="I25:J25"/>
    <mergeCell ref="B26:E26"/>
    <mergeCell ref="C15:E15"/>
    <mergeCell ref="C16:E16"/>
    <mergeCell ref="C20:E20"/>
    <mergeCell ref="C21:E21"/>
    <mergeCell ref="I21:J21"/>
    <mergeCell ref="C22:E22"/>
    <mergeCell ref="B10:E10"/>
    <mergeCell ref="I10:J10"/>
    <mergeCell ref="C11:E11"/>
    <mergeCell ref="C12:E12"/>
    <mergeCell ref="C13:E13"/>
    <mergeCell ref="B14:E14"/>
    <mergeCell ref="C5:E5"/>
    <mergeCell ref="C6:E6"/>
    <mergeCell ref="C7:E7"/>
    <mergeCell ref="C8:E8"/>
    <mergeCell ref="C9:E9"/>
    <mergeCell ref="I9:J9"/>
    <mergeCell ref="A1:L1"/>
    <mergeCell ref="A2:E2"/>
    <mergeCell ref="H2:J2"/>
    <mergeCell ref="B3:E3"/>
    <mergeCell ref="I3:J3"/>
    <mergeCell ref="C4:E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dcterms:created xsi:type="dcterms:W3CDTF">2015-06-05T18:17:20Z</dcterms:created>
  <dcterms:modified xsi:type="dcterms:W3CDTF">2026-05-13T07:17:28Z</dcterms:modified>
</cp:coreProperties>
</file>