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72.25.51.100\d\Sigorta\SİGORTA ŞİRKETLERİ\SİGORTA ŞİRKETLERİ FİNANSAL TABLOLARI\2020 hayat grubu\"/>
    </mc:Choice>
  </mc:AlternateContent>
  <xr:revisionPtr revIDLastSave="0" documentId="13_ncr:1_{40ED28EE-78F1-4F99-937D-762FF0D292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3" i="1" l="1"/>
  <c r="G62" i="1"/>
  <c r="G61" i="1"/>
  <c r="G60" i="1"/>
  <c r="G59" i="1"/>
  <c r="G57" i="1"/>
  <c r="G56" i="1"/>
  <c r="G55" i="1"/>
  <c r="G54" i="1"/>
  <c r="G53" i="1"/>
  <c r="G52" i="1"/>
  <c r="G51" i="1"/>
  <c r="G50" i="1"/>
  <c r="G49" i="1"/>
  <c r="G48" i="1"/>
  <c r="G47" i="1" s="1"/>
  <c r="G46" i="1"/>
  <c r="G45" i="1"/>
  <c r="G44" i="1"/>
  <c r="G43" i="1"/>
  <c r="G42" i="1"/>
  <c r="G41" i="1"/>
  <c r="G40" i="1" s="1"/>
  <c r="F35" i="1"/>
  <c r="E35" i="1"/>
  <c r="D35" i="1"/>
  <c r="G35" i="1" s="1"/>
  <c r="F34" i="1"/>
  <c r="E34" i="1"/>
  <c r="D34" i="1"/>
  <c r="G34" i="1" s="1"/>
  <c r="F33" i="1"/>
  <c r="E33" i="1"/>
  <c r="D33" i="1"/>
  <c r="G33" i="1" s="1"/>
  <c r="F32" i="1"/>
  <c r="E32" i="1"/>
  <c r="D32" i="1"/>
  <c r="G32" i="1" s="1"/>
  <c r="F31" i="1"/>
  <c r="E31" i="1"/>
  <c r="D31" i="1"/>
  <c r="G31" i="1" s="1"/>
  <c r="F30" i="1"/>
  <c r="E30" i="1"/>
  <c r="D30" i="1"/>
  <c r="G30" i="1" s="1"/>
  <c r="F29" i="1"/>
  <c r="E29" i="1"/>
  <c r="D29" i="1"/>
  <c r="G29" i="1" s="1"/>
  <c r="F28" i="1"/>
  <c r="E28" i="1"/>
  <c r="D28" i="1"/>
  <c r="G28" i="1" s="1"/>
  <c r="F27" i="1"/>
  <c r="E27" i="1"/>
  <c r="D27" i="1"/>
  <c r="G27" i="1" s="1"/>
  <c r="F26" i="1"/>
  <c r="E26" i="1"/>
  <c r="D26" i="1"/>
  <c r="G26" i="1" s="1"/>
  <c r="F25" i="1"/>
  <c r="E25" i="1"/>
  <c r="D25" i="1"/>
  <c r="G25" i="1" s="1"/>
  <c r="F24" i="1"/>
  <c r="E24" i="1"/>
  <c r="D24" i="1"/>
  <c r="G24" i="1" s="1"/>
  <c r="F23" i="1"/>
  <c r="E23" i="1"/>
  <c r="D23" i="1"/>
  <c r="G23" i="1" s="1"/>
  <c r="F22" i="1"/>
  <c r="E22" i="1"/>
  <c r="D22" i="1"/>
  <c r="G22" i="1" s="1"/>
  <c r="F21" i="1"/>
  <c r="E21" i="1"/>
  <c r="D21" i="1"/>
  <c r="G21" i="1" s="1"/>
  <c r="F20" i="1"/>
  <c r="E20" i="1"/>
  <c r="D20" i="1"/>
  <c r="G20" i="1" s="1"/>
  <c r="F19" i="1"/>
  <c r="E19" i="1"/>
  <c r="D19" i="1"/>
  <c r="G19" i="1" s="1"/>
  <c r="F18" i="1"/>
  <c r="E18" i="1"/>
  <c r="D18" i="1"/>
  <c r="G18" i="1" s="1"/>
  <c r="F17" i="1"/>
  <c r="E17" i="1"/>
  <c r="D17" i="1"/>
  <c r="G17" i="1" s="1"/>
  <c r="F16" i="1"/>
  <c r="E16" i="1"/>
  <c r="D16" i="1"/>
  <c r="G16" i="1" s="1"/>
  <c r="F15" i="1"/>
  <c r="E15" i="1"/>
  <c r="D15" i="1"/>
  <c r="G15" i="1" s="1"/>
  <c r="F14" i="1"/>
  <c r="E14" i="1"/>
  <c r="D14" i="1"/>
  <c r="G14" i="1" s="1"/>
  <c r="F13" i="1"/>
  <c r="E13" i="1"/>
  <c r="D13" i="1"/>
  <c r="G13" i="1" s="1"/>
  <c r="F12" i="1"/>
  <c r="E12" i="1"/>
  <c r="D12" i="1"/>
  <c r="G12" i="1" s="1"/>
  <c r="F11" i="1"/>
  <c r="E11" i="1"/>
  <c r="D11" i="1"/>
  <c r="G11" i="1" s="1"/>
  <c r="F10" i="1"/>
  <c r="E10" i="1"/>
  <c r="D10" i="1"/>
  <c r="G10" i="1" s="1"/>
  <c r="F9" i="1"/>
  <c r="E9" i="1"/>
  <c r="D9" i="1"/>
  <c r="G9" i="1" s="1"/>
  <c r="F8" i="1"/>
  <c r="E8" i="1"/>
  <c r="D8" i="1"/>
  <c r="G8" i="1" s="1"/>
  <c r="F7" i="1"/>
  <c r="E7" i="1"/>
  <c r="D7" i="1"/>
  <c r="G7" i="1" s="1"/>
  <c r="F6" i="1"/>
  <c r="E6" i="1"/>
  <c r="D6" i="1"/>
  <c r="G6" i="1" s="1"/>
  <c r="F5" i="1"/>
  <c r="E5" i="1"/>
  <c r="D5" i="1"/>
  <c r="G5" i="1" s="1"/>
  <c r="F4" i="1"/>
  <c r="F36" i="1" s="1"/>
  <c r="E4" i="1"/>
  <c r="E36" i="1" s="1"/>
  <c r="D4" i="1"/>
  <c r="G4" i="1" s="1"/>
  <c r="D36" i="1" l="1"/>
  <c r="G36" i="1" s="1"/>
  <c r="G58" i="1" s="1"/>
</calcChain>
</file>

<file path=xl/sharedStrings.xml><?xml version="1.0" encoding="utf-8"?>
<sst xmlns="http://schemas.openxmlformats.org/spreadsheetml/2006/main" count="94" uniqueCount="70">
  <si>
    <t>2020 YILI HAYAT SİGORTA ŞİRKETLERİ KONSOLİDE GELİR-GİDER HESAPLARI</t>
  </si>
  <si>
    <t>HAYAT</t>
  </si>
  <si>
    <t>SAĞLIK DALLARI</t>
  </si>
  <si>
    <t>FERDİ KAZA</t>
  </si>
  <si>
    <t>GENEL TOPLAM</t>
  </si>
  <si>
    <t>I</t>
  </si>
  <si>
    <t>TEKNİK GELİRLER</t>
  </si>
  <si>
    <t>A</t>
  </si>
  <si>
    <t>Alınan Primler</t>
  </si>
  <si>
    <t>B</t>
  </si>
  <si>
    <t>Alınan Komisyonlar</t>
  </si>
  <si>
    <t>C</t>
  </si>
  <si>
    <t>Ödenen Tazminatta Reasürer Payı</t>
  </si>
  <si>
    <t>D</t>
  </si>
  <si>
    <t>Devreden Teknik Karşılıklar ( Net )</t>
  </si>
  <si>
    <t>a) Cari Rizikolar Karşılığı</t>
  </si>
  <si>
    <t>b) Muallak Hasar Karşılığı</t>
  </si>
  <si>
    <t>c) Hayat Matematik Karşılığı</t>
  </si>
  <si>
    <t>d) Hayat Muallak Taz Karşılığı</t>
  </si>
  <si>
    <t>e) Hayat Kar Payı Karşılığı</t>
  </si>
  <si>
    <t>f) Diğer Teknik Karşılıklar</t>
  </si>
  <si>
    <t>E</t>
  </si>
  <si>
    <t>Ayrılan Teknik Karş.Reas.Payı</t>
  </si>
  <si>
    <t>a) Cari Rizikolar Karş Reas Payı</t>
  </si>
  <si>
    <t>b) Muallak Hasar Karş Reas Payı</t>
  </si>
  <si>
    <t>c) Hayat Matematik Karş Reas Payı</t>
  </si>
  <si>
    <t>d) Hayat Muallak Taz Karş Reas Payı</t>
  </si>
  <si>
    <t>e) Hayat Kar Payı Karş Reas Payı</t>
  </si>
  <si>
    <t>f) Diğer Teknik Karş Reas Payı</t>
  </si>
  <si>
    <t>F</t>
  </si>
  <si>
    <t>Diğer Gelirler</t>
  </si>
  <si>
    <t>II</t>
  </si>
  <si>
    <t>TEKNİK GİDERLER</t>
  </si>
  <si>
    <t>Reasürerlere Verilen Primler</t>
  </si>
  <si>
    <t>Ödenen Komisyonlar</t>
  </si>
  <si>
    <t>Ödenen Tazminatlar</t>
  </si>
  <si>
    <t>Ayrılan Teknik Karşılıklar</t>
  </si>
  <si>
    <t>c) Deprem Hasar Karşılığı</t>
  </si>
  <si>
    <t>d) Hayat Matematik Karşılığı</t>
  </si>
  <si>
    <t>e) Hayat Muallak Taz Karşılığı</t>
  </si>
  <si>
    <t>f) Hayat Kar Payı Karşılığı</t>
  </si>
  <si>
    <t>g) Diğer Teknik Karşılıklar</t>
  </si>
  <si>
    <t>Diğer Giderler</t>
  </si>
  <si>
    <t>III</t>
  </si>
  <si>
    <t>TEKNİK KAR/ZARAR ( I - II )</t>
  </si>
  <si>
    <t>IV</t>
  </si>
  <si>
    <t>GENEL GİDERLER</t>
  </si>
  <si>
    <t>Personel Giderleri</t>
  </si>
  <si>
    <t>Genel İdare Giderleri</t>
  </si>
  <si>
    <t>Vergi ve Yükümlülükler</t>
  </si>
  <si>
    <t>Amortisman Giderleri</t>
  </si>
  <si>
    <t>Karşılık Giderleri</t>
  </si>
  <si>
    <t>V</t>
  </si>
  <si>
    <t>MALİ GELİRLER</t>
  </si>
  <si>
    <t>Faiz Gelirleri</t>
  </si>
  <si>
    <t>Kar Payı Gelirleri</t>
  </si>
  <si>
    <t>Satış Karları</t>
  </si>
  <si>
    <t>Kira Geliri</t>
  </si>
  <si>
    <t>Kambiyo Karları</t>
  </si>
  <si>
    <t>VI</t>
  </si>
  <si>
    <t>MALİ GİDERLER</t>
  </si>
  <si>
    <t>Faiz Giderleri</t>
  </si>
  <si>
    <t>Satış Zararları</t>
  </si>
  <si>
    <t>Kambiyo Zararları</t>
  </si>
  <si>
    <t>VERGİ ÖNCESİ DÖNEM KAR/ZARAR ( III - IV+ V - VI )</t>
  </si>
  <si>
    <t>YENİDEN DEĞERLENDİRME ZARARI</t>
  </si>
  <si>
    <t>VERGİ ÖNCESİ KAR</t>
  </si>
  <si>
    <t>KURUMLAR VE GELİR VERGİSİ</t>
  </si>
  <si>
    <t>VERGİ SONRASI DÖNEM KARI</t>
  </si>
  <si>
    <t>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</si>
</sst>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0"/>
      <name val="Arial"/>
      <family val="2"/>
      <charset val="162"/>
    </font>
    <font>
      <sz val="10"/>
      <name val="Arial"/>
    </font>
    <font>
      <b/>
      <sz val="10"/>
      <name val="Arial"/>
    </font>
    <font>
      <b/>
      <sz val="10"/>
      <color indexed="12"/>
      <name val="Arial"/>
    </font>
    <font>
      <sz val="10"/>
      <color indexed="12"/>
      <name val="Arial"/>
    </font>
    <font>
      <b/>
      <sz val="10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horizontal="center"/>
    </xf>
    <xf numFmtId="0" fontId="4" fillId="0" borderId="0" xfId="0" applyFont="1" applyProtection="1">
      <protection locked="0"/>
    </xf>
    <xf numFmtId="0" fontId="3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 applyProtection="1">
      <alignment horizontal="left"/>
      <protection locked="0"/>
    </xf>
    <xf numFmtId="4" fontId="3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left"/>
    </xf>
    <xf numFmtId="4" fontId="5" fillId="6" borderId="0" xfId="1" applyNumberFormat="1" applyFont="1" applyFill="1" applyAlignment="1">
      <alignment horizontal="right"/>
    </xf>
    <xf numFmtId="4" fontId="3" fillId="0" borderId="0" xfId="0" applyNumberFormat="1" applyFont="1"/>
    <xf numFmtId="4" fontId="3" fillId="0" borderId="0" xfId="1" applyNumberFormat="1" applyFont="1" applyAlignment="1" applyProtection="1">
      <alignment horizontal="right"/>
      <protection locked="0"/>
    </xf>
    <xf numFmtId="4" fontId="6" fillId="0" borderId="0" xfId="1" applyNumberFormat="1" applyFont="1" applyAlignment="1" applyProtection="1">
      <alignment horizontal="right"/>
      <protection locked="0"/>
    </xf>
    <xf numFmtId="4" fontId="6" fillId="6" borderId="0" xfId="1" applyNumberFormat="1" applyFont="1" applyFill="1" applyAlignment="1">
      <alignment horizontal="right"/>
    </xf>
    <xf numFmtId="4" fontId="4" fillId="0" borderId="0" xfId="0" applyNumberFormat="1" applyFont="1"/>
    <xf numFmtId="4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/>
    <xf numFmtId="4" fontId="4" fillId="0" borderId="1" xfId="0" applyNumberFormat="1" applyFont="1" applyBorder="1"/>
    <xf numFmtId="4" fontId="3" fillId="0" borderId="1" xfId="1" applyNumberFormat="1" applyFont="1" applyBorder="1" applyAlignment="1">
      <alignment horizontal="right"/>
    </xf>
    <xf numFmtId="4" fontId="3" fillId="7" borderId="1" xfId="1" applyNumberFormat="1" applyFont="1" applyFill="1" applyBorder="1" applyAlignment="1">
      <alignment horizontal="right"/>
    </xf>
    <xf numFmtId="4" fontId="3" fillId="0" borderId="0" xfId="1" applyNumberFormat="1" applyFont="1" applyBorder="1" applyAlignment="1">
      <alignment horizontal="right"/>
    </xf>
    <xf numFmtId="4" fontId="6" fillId="0" borderId="0" xfId="1" applyNumberFormat="1" applyFont="1" applyBorder="1" applyAlignment="1">
      <alignment horizontal="right"/>
    </xf>
    <xf numFmtId="4" fontId="3" fillId="0" borderId="0" xfId="1" applyNumberFormat="1" applyFont="1" applyAlignment="1">
      <alignment horizontal="right"/>
    </xf>
    <xf numFmtId="164" fontId="3" fillId="0" borderId="0" xfId="0" applyNumberFormat="1" applyFont="1" applyProtection="1">
      <protection locked="0"/>
    </xf>
    <xf numFmtId="4" fontId="4" fillId="0" borderId="1" xfId="0" applyNumberFormat="1" applyFont="1" applyBorder="1" applyAlignment="1">
      <alignment horizontal="center"/>
    </xf>
    <xf numFmtId="4" fontId="6" fillId="0" borderId="1" xfId="1" applyNumberFormat="1" applyFont="1" applyBorder="1" applyAlignment="1">
      <alignment horizontal="right"/>
    </xf>
    <xf numFmtId="4" fontId="6" fillId="7" borderId="1" xfId="1" applyNumberFormat="1" applyFont="1" applyFill="1" applyBorder="1" applyAlignment="1">
      <alignment horizontal="right"/>
    </xf>
    <xf numFmtId="4" fontId="7" fillId="0" borderId="0" xfId="0" applyNumberFormat="1" applyFont="1"/>
    <xf numFmtId="0" fontId="3" fillId="0" borderId="0" xfId="0" applyFont="1" applyProtection="1">
      <protection locked="0"/>
    </xf>
    <xf numFmtId="4" fontId="7" fillId="0" borderId="1" xfId="0" applyNumberFormat="1" applyFont="1" applyBorder="1"/>
    <xf numFmtId="4" fontId="3" fillId="2" borderId="1" xfId="1" applyNumberFormat="1" applyFont="1" applyFill="1" applyBorder="1" applyAlignment="1" applyProtection="1">
      <alignment horizontal="right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5.51.100\d\Sigorta\S&#304;GORTA%20&#350;&#304;RKETLER&#304;\S&#304;GORTA%20&#350;&#304;RKETLER&#304;%20F&#304;NANSAL%20TABLOLARI\2020%20hayat%20grubu\HAYAT%202020%20y&#305;l&#305;%20teknik.xls" TargetMode="External"/><Relationship Id="rId1" Type="http://schemas.openxmlformats.org/officeDocument/2006/relationships/externalLinkPath" Target="HAYAT%202020%20y&#305;l&#305;%20tekni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.E. HAYAT(1)"/>
      <sheetName val="AXA OYAK HAYAT(2)"/>
      <sheetName val="ANADOLUHAYATEMEKLİLİK(3)"/>
      <sheetName val="Konsolide"/>
      <sheetName val="Sayfa1"/>
    </sheetNames>
    <sheetDataSet>
      <sheetData sheetId="0">
        <row r="4">
          <cell r="D4">
            <v>7996199</v>
          </cell>
          <cell r="E4">
            <v>256369</v>
          </cell>
          <cell r="F4">
            <v>4150547</v>
          </cell>
        </row>
        <row r="5">
          <cell r="D5">
            <v>85112</v>
          </cell>
          <cell r="E5">
            <v>16456</v>
          </cell>
          <cell r="F5">
            <v>0</v>
          </cell>
        </row>
        <row r="6">
          <cell r="D6">
            <v>28850</v>
          </cell>
          <cell r="F6">
            <v>0</v>
          </cell>
        </row>
        <row r="7">
          <cell r="D7">
            <v>5292023</v>
          </cell>
          <cell r="E7">
            <v>111353</v>
          </cell>
          <cell r="F7">
            <v>2774224</v>
          </cell>
        </row>
        <row r="8">
          <cell r="D8">
            <v>26631</v>
          </cell>
          <cell r="E8">
            <v>8356</v>
          </cell>
          <cell r="F8">
            <v>2516457</v>
          </cell>
        </row>
        <row r="9">
          <cell r="D9">
            <v>0</v>
          </cell>
          <cell r="F9">
            <v>88771</v>
          </cell>
        </row>
        <row r="10">
          <cell r="D10">
            <v>4482798</v>
          </cell>
          <cell r="E10">
            <v>56772</v>
          </cell>
          <cell r="F10">
            <v>0</v>
          </cell>
        </row>
        <row r="11">
          <cell r="D11">
            <v>5273</v>
          </cell>
          <cell r="E11">
            <v>0</v>
          </cell>
          <cell r="F11">
            <v>0</v>
          </cell>
        </row>
        <row r="12">
          <cell r="D12">
            <v>267004</v>
          </cell>
          <cell r="E12">
            <v>0</v>
          </cell>
          <cell r="F12">
            <v>0</v>
          </cell>
        </row>
        <row r="13">
          <cell r="D13">
            <v>510317</v>
          </cell>
          <cell r="E13">
            <v>46225</v>
          </cell>
          <cell r="F13">
            <v>168996</v>
          </cell>
        </row>
        <row r="15">
          <cell r="D15">
            <v>178871</v>
          </cell>
          <cell r="E15">
            <v>20031</v>
          </cell>
          <cell r="F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</row>
        <row r="18">
          <cell r="E18">
            <v>0</v>
          </cell>
          <cell r="F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</row>
        <row r="21">
          <cell r="D21">
            <v>556232</v>
          </cell>
          <cell r="E21">
            <v>0</v>
          </cell>
          <cell r="F21">
            <v>520</v>
          </cell>
        </row>
        <row r="23">
          <cell r="D23">
            <v>312681</v>
          </cell>
          <cell r="E23">
            <v>38062</v>
          </cell>
          <cell r="F23">
            <v>1121</v>
          </cell>
        </row>
        <row r="24">
          <cell r="D24">
            <v>943625</v>
          </cell>
          <cell r="E24">
            <v>76800</v>
          </cell>
          <cell r="F24">
            <v>268396</v>
          </cell>
        </row>
        <row r="25">
          <cell r="D25">
            <v>141752</v>
          </cell>
          <cell r="E25">
            <v>301</v>
          </cell>
          <cell r="F25">
            <v>814216</v>
          </cell>
        </row>
        <row r="27">
          <cell r="D27">
            <v>195187</v>
          </cell>
          <cell r="E27">
            <v>27775</v>
          </cell>
          <cell r="F27">
            <v>2952036</v>
          </cell>
        </row>
        <row r="28">
          <cell r="D28">
            <v>0</v>
          </cell>
          <cell r="F28">
            <v>149038</v>
          </cell>
        </row>
        <row r="29">
          <cell r="D29">
            <v>0</v>
          </cell>
          <cell r="E29">
            <v>0</v>
          </cell>
          <cell r="F29">
            <v>0</v>
          </cell>
        </row>
        <row r="30">
          <cell r="D30">
            <v>10239804</v>
          </cell>
          <cell r="E30">
            <v>141201</v>
          </cell>
          <cell r="F30">
            <v>0</v>
          </cell>
        </row>
        <row r="31">
          <cell r="D31">
            <v>37212</v>
          </cell>
          <cell r="E31">
            <v>0</v>
          </cell>
          <cell r="F31">
            <v>0</v>
          </cell>
        </row>
        <row r="32">
          <cell r="D32">
            <v>387265</v>
          </cell>
          <cell r="E32">
            <v>15947</v>
          </cell>
          <cell r="F32">
            <v>121496</v>
          </cell>
        </row>
        <row r="33">
          <cell r="D33">
            <v>782074</v>
          </cell>
          <cell r="E33">
            <v>0</v>
          </cell>
          <cell r="F33">
            <v>0</v>
          </cell>
        </row>
        <row r="34">
          <cell r="D34">
            <v>6825</v>
          </cell>
          <cell r="E34">
            <v>0</v>
          </cell>
          <cell r="F34">
            <v>129855</v>
          </cell>
        </row>
        <row r="40">
          <cell r="G40">
            <v>1506728</v>
          </cell>
        </row>
        <row r="41">
          <cell r="G41">
            <v>1157970</v>
          </cell>
        </row>
        <row r="42">
          <cell r="G42">
            <v>14077</v>
          </cell>
        </row>
        <row r="43">
          <cell r="G43">
            <v>682971</v>
          </cell>
        </row>
        <row r="47">
          <cell r="G47">
            <v>760458</v>
          </cell>
        </row>
        <row r="50">
          <cell r="G50">
            <v>97498</v>
          </cell>
        </row>
        <row r="51">
          <cell r="G51">
            <v>92964</v>
          </cell>
        </row>
        <row r="52">
          <cell r="G52">
            <v>0</v>
          </cell>
        </row>
        <row r="56">
          <cell r="G56">
            <v>78455</v>
          </cell>
        </row>
        <row r="58">
          <cell r="G58">
            <v>0</v>
          </cell>
        </row>
        <row r="59">
          <cell r="G59">
            <v>1194837</v>
          </cell>
        </row>
        <row r="60">
          <cell r="G60">
            <v>27401</v>
          </cell>
        </row>
        <row r="61">
          <cell r="G61">
            <v>1167436</v>
          </cell>
        </row>
      </sheetData>
      <sheetData sheetId="1">
        <row r="4">
          <cell r="D4">
            <v>2051711</v>
          </cell>
          <cell r="E4">
            <v>0</v>
          </cell>
          <cell r="F4">
            <v>15557</v>
          </cell>
        </row>
        <row r="5">
          <cell r="D5">
            <v>18848</v>
          </cell>
          <cell r="E5">
            <v>0</v>
          </cell>
          <cell r="F5">
            <v>3295</v>
          </cell>
        </row>
        <row r="6">
          <cell r="D6">
            <v>0</v>
          </cell>
          <cell r="E6">
            <v>0</v>
          </cell>
          <cell r="F6">
            <v>0</v>
          </cell>
        </row>
        <row r="7">
          <cell r="D7">
            <v>588835</v>
          </cell>
          <cell r="E7">
            <v>0</v>
          </cell>
          <cell r="F7">
            <v>25</v>
          </cell>
        </row>
        <row r="8">
          <cell r="D8">
            <v>85863</v>
          </cell>
          <cell r="E8">
            <v>0</v>
          </cell>
          <cell r="F8">
            <v>286</v>
          </cell>
        </row>
        <row r="9">
          <cell r="D9">
            <v>67595</v>
          </cell>
          <cell r="E9">
            <v>0</v>
          </cell>
          <cell r="F9">
            <v>0</v>
          </cell>
        </row>
        <row r="10">
          <cell r="D10">
            <v>470976</v>
          </cell>
          <cell r="F10">
            <v>468</v>
          </cell>
        </row>
        <row r="11">
          <cell r="D11">
            <v>0</v>
          </cell>
          <cell r="E11">
            <v>0</v>
          </cell>
          <cell r="F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</row>
        <row r="13">
          <cell r="D13">
            <v>-35599</v>
          </cell>
          <cell r="E13">
            <v>0</v>
          </cell>
          <cell r="F13">
            <v>-729</v>
          </cell>
        </row>
        <row r="15">
          <cell r="D15">
            <v>34250</v>
          </cell>
          <cell r="E15">
            <v>0</v>
          </cell>
          <cell r="F15">
            <v>2471</v>
          </cell>
        </row>
        <row r="16">
          <cell r="D16">
            <v>960</v>
          </cell>
          <cell r="E16">
            <v>0</v>
          </cell>
          <cell r="F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</row>
        <row r="20">
          <cell r="D20">
            <v>-13700</v>
          </cell>
          <cell r="E20">
            <v>0</v>
          </cell>
          <cell r="F20">
            <v>-1482</v>
          </cell>
        </row>
        <row r="21">
          <cell r="D21">
            <v>5126</v>
          </cell>
          <cell r="E21">
            <v>0</v>
          </cell>
          <cell r="F21">
            <v>0</v>
          </cell>
        </row>
        <row r="23">
          <cell r="D23">
            <v>66700</v>
          </cell>
          <cell r="E23">
            <v>0</v>
          </cell>
          <cell r="F23">
            <v>5491</v>
          </cell>
        </row>
        <row r="24">
          <cell r="D24">
            <v>864627</v>
          </cell>
          <cell r="E24">
            <v>0</v>
          </cell>
          <cell r="F24">
            <v>4420</v>
          </cell>
        </row>
        <row r="25">
          <cell r="D25">
            <v>152326</v>
          </cell>
          <cell r="E25">
            <v>0</v>
          </cell>
          <cell r="F25">
            <v>0</v>
          </cell>
        </row>
        <row r="27">
          <cell r="D27">
            <v>117648</v>
          </cell>
          <cell r="E27">
            <v>0</v>
          </cell>
          <cell r="F27">
            <v>1565</v>
          </cell>
        </row>
        <row r="28">
          <cell r="D28">
            <v>73465</v>
          </cell>
          <cell r="E28">
            <v>0</v>
          </cell>
          <cell r="F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</row>
        <row r="30">
          <cell r="D30">
            <v>767938</v>
          </cell>
          <cell r="E30">
            <v>0</v>
          </cell>
          <cell r="F30">
            <v>4884</v>
          </cell>
        </row>
        <row r="31">
          <cell r="D31">
            <v>0</v>
          </cell>
          <cell r="E31">
            <v>0</v>
          </cell>
          <cell r="F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-48370</v>
          </cell>
          <cell r="E33">
            <v>0</v>
          </cell>
          <cell r="F33">
            <v>-1969</v>
          </cell>
        </row>
        <row r="34">
          <cell r="D34">
            <v>1085</v>
          </cell>
          <cell r="E34">
            <v>0</v>
          </cell>
          <cell r="F34">
            <v>6</v>
          </cell>
        </row>
        <row r="40">
          <cell r="G40">
            <v>0</v>
          </cell>
        </row>
        <row r="41">
          <cell r="G41">
            <v>19278</v>
          </cell>
        </row>
        <row r="42">
          <cell r="G42">
            <v>10540</v>
          </cell>
        </row>
        <row r="45">
          <cell r="G45">
            <v>624</v>
          </cell>
        </row>
        <row r="47">
          <cell r="G47">
            <v>415356</v>
          </cell>
        </row>
        <row r="50">
          <cell r="G50">
            <v>0</v>
          </cell>
        </row>
        <row r="56">
          <cell r="G56">
            <v>4662</v>
          </cell>
        </row>
        <row r="58">
          <cell r="G58">
            <v>0</v>
          </cell>
        </row>
        <row r="59">
          <cell r="G59">
            <v>1076332</v>
          </cell>
        </row>
        <row r="60">
          <cell r="G60">
            <v>283389</v>
          </cell>
        </row>
      </sheetData>
      <sheetData sheetId="2">
        <row r="4">
          <cell r="D4">
            <v>62620415</v>
          </cell>
          <cell r="F4">
            <v>0</v>
          </cell>
        </row>
        <row r="5">
          <cell r="D5">
            <v>3071</v>
          </cell>
          <cell r="E5">
            <v>0</v>
          </cell>
          <cell r="F5">
            <v>0</v>
          </cell>
        </row>
        <row r="6">
          <cell r="D6">
            <v>8345</v>
          </cell>
          <cell r="F6">
            <v>0</v>
          </cell>
        </row>
        <row r="7">
          <cell r="D7">
            <v>274918020</v>
          </cell>
          <cell r="E7">
            <v>0</v>
          </cell>
          <cell r="F7">
            <v>0</v>
          </cell>
        </row>
        <row r="8">
          <cell r="D8">
            <v>285412</v>
          </cell>
          <cell r="F8">
            <v>0</v>
          </cell>
        </row>
        <row r="9">
          <cell r="D9">
            <v>4186829</v>
          </cell>
          <cell r="F9">
            <v>0</v>
          </cell>
        </row>
        <row r="10">
          <cell r="D10">
            <v>190475038</v>
          </cell>
          <cell r="F10">
            <v>0</v>
          </cell>
        </row>
        <row r="11">
          <cell r="D11">
            <v>0</v>
          </cell>
          <cell r="F11">
            <v>0</v>
          </cell>
        </row>
        <row r="12">
          <cell r="D12">
            <v>79970741</v>
          </cell>
          <cell r="F12">
            <v>0</v>
          </cell>
        </row>
        <row r="13">
          <cell r="D13">
            <v>0</v>
          </cell>
          <cell r="F13">
            <v>0</v>
          </cell>
        </row>
        <row r="15">
          <cell r="D15">
            <v>10744</v>
          </cell>
          <cell r="F15">
            <v>0</v>
          </cell>
        </row>
        <row r="16">
          <cell r="D16">
            <v>15967</v>
          </cell>
          <cell r="F16">
            <v>0</v>
          </cell>
        </row>
        <row r="17">
          <cell r="D17">
            <v>143895</v>
          </cell>
          <cell r="F17">
            <v>0</v>
          </cell>
        </row>
        <row r="18">
          <cell r="D18">
            <v>0</v>
          </cell>
          <cell r="F18">
            <v>0</v>
          </cell>
        </row>
        <row r="19">
          <cell r="D19">
            <v>0</v>
          </cell>
          <cell r="F19">
            <v>0</v>
          </cell>
        </row>
        <row r="20">
          <cell r="D20">
            <v>0</v>
          </cell>
          <cell r="F20">
            <v>0</v>
          </cell>
        </row>
        <row r="21">
          <cell r="D21">
            <v>60624284</v>
          </cell>
          <cell r="F21">
            <v>0</v>
          </cell>
        </row>
        <row r="23">
          <cell r="D23">
            <v>313487</v>
          </cell>
          <cell r="E23">
            <v>0</v>
          </cell>
          <cell r="F23">
            <v>0</v>
          </cell>
        </row>
        <row r="24">
          <cell r="D24">
            <v>5632313</v>
          </cell>
          <cell r="F24">
            <v>0</v>
          </cell>
        </row>
        <row r="25">
          <cell r="D25">
            <v>64238394</v>
          </cell>
          <cell r="F25">
            <v>0</v>
          </cell>
        </row>
        <row r="27">
          <cell r="D27">
            <v>363677</v>
          </cell>
          <cell r="F27">
            <v>0</v>
          </cell>
        </row>
        <row r="28">
          <cell r="D28">
            <v>4800745</v>
          </cell>
          <cell r="F28">
            <v>0</v>
          </cell>
        </row>
        <row r="29">
          <cell r="D29">
            <v>0</v>
          </cell>
          <cell r="F29">
            <v>0</v>
          </cell>
        </row>
        <row r="30">
          <cell r="D30">
            <v>223019714</v>
          </cell>
          <cell r="F30">
            <v>0</v>
          </cell>
        </row>
        <row r="31">
          <cell r="D31">
            <v>0</v>
          </cell>
          <cell r="F31">
            <v>0</v>
          </cell>
        </row>
        <row r="32">
          <cell r="D32">
            <v>91995944</v>
          </cell>
          <cell r="F32">
            <v>0</v>
          </cell>
        </row>
        <row r="33">
          <cell r="D33">
            <v>0</v>
          </cell>
          <cell r="F33">
            <v>0</v>
          </cell>
        </row>
        <row r="34">
          <cell r="D34">
            <v>0</v>
          </cell>
          <cell r="F34">
            <v>0</v>
          </cell>
        </row>
        <row r="40">
          <cell r="G40">
            <v>1288894</v>
          </cell>
        </row>
        <row r="41">
          <cell r="G41">
            <v>379440</v>
          </cell>
        </row>
        <row r="42">
          <cell r="G42">
            <v>41787</v>
          </cell>
        </row>
        <row r="43">
          <cell r="G43">
            <v>57724</v>
          </cell>
        </row>
        <row r="44">
          <cell r="G44">
            <v>0</v>
          </cell>
        </row>
        <row r="45">
          <cell r="G45">
            <v>33236</v>
          </cell>
        </row>
        <row r="47">
          <cell r="G47">
            <v>2770107</v>
          </cell>
        </row>
        <row r="48">
          <cell r="G48">
            <v>0</v>
          </cell>
        </row>
        <row r="49">
          <cell r="G49">
            <v>224</v>
          </cell>
        </row>
        <row r="50">
          <cell r="G50">
            <v>0</v>
          </cell>
        </row>
        <row r="51">
          <cell r="G51">
            <v>0</v>
          </cell>
        </row>
        <row r="52">
          <cell r="G52">
            <v>0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4150</v>
          </cell>
        </row>
        <row r="58">
          <cell r="G58">
            <v>0</v>
          </cell>
        </row>
        <row r="59">
          <cell r="G59">
            <v>8945567</v>
          </cell>
        </row>
        <row r="60">
          <cell r="G60">
            <v>882817</v>
          </cell>
        </row>
        <row r="61">
          <cell r="G61">
            <v>8062750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"/>
  <sheetViews>
    <sheetView tabSelected="1" workbookViewId="0">
      <selection activeCell="J52" sqref="J52"/>
    </sheetView>
  </sheetViews>
  <sheetFormatPr defaultRowHeight="12.75" x14ac:dyDescent="0.2"/>
  <cols>
    <col min="1" max="1" width="3.42578125" style="3" customWidth="1"/>
    <col min="2" max="2" width="2.42578125" style="3" customWidth="1"/>
    <col min="3" max="3" width="41.85546875" style="3" customWidth="1"/>
    <col min="4" max="4" width="13.85546875" style="9" customWidth="1"/>
    <col min="5" max="5" width="16" style="9" bestFit="1" customWidth="1"/>
    <col min="6" max="6" width="11.85546875" style="9" bestFit="1" customWidth="1"/>
    <col min="7" max="7" width="15.7109375" style="9" customWidth="1"/>
    <col min="8" max="9" width="9.140625" style="3"/>
    <col min="10" max="10" width="11.7109375" style="3" bestFit="1" customWidth="1"/>
    <col min="11" max="256" width="9.140625" style="3"/>
    <col min="257" max="257" width="3.42578125" style="3" customWidth="1"/>
    <col min="258" max="258" width="2.42578125" style="3" customWidth="1"/>
    <col min="259" max="259" width="41.85546875" style="3" customWidth="1"/>
    <col min="260" max="260" width="13.85546875" style="3" customWidth="1"/>
    <col min="261" max="261" width="16" style="3" bestFit="1" customWidth="1"/>
    <col min="262" max="262" width="11.85546875" style="3" bestFit="1" customWidth="1"/>
    <col min="263" max="263" width="15.7109375" style="3" customWidth="1"/>
    <col min="264" max="265" width="9.140625" style="3"/>
    <col min="266" max="266" width="11.7109375" style="3" bestFit="1" customWidth="1"/>
    <col min="267" max="512" width="9.140625" style="3"/>
    <col min="513" max="513" width="3.42578125" style="3" customWidth="1"/>
    <col min="514" max="514" width="2.42578125" style="3" customWidth="1"/>
    <col min="515" max="515" width="41.85546875" style="3" customWidth="1"/>
    <col min="516" max="516" width="13.85546875" style="3" customWidth="1"/>
    <col min="517" max="517" width="16" style="3" bestFit="1" customWidth="1"/>
    <col min="518" max="518" width="11.85546875" style="3" bestFit="1" customWidth="1"/>
    <col min="519" max="519" width="15.7109375" style="3" customWidth="1"/>
    <col min="520" max="521" width="9.140625" style="3"/>
    <col min="522" max="522" width="11.7109375" style="3" bestFit="1" customWidth="1"/>
    <col min="523" max="768" width="9.140625" style="3"/>
    <col min="769" max="769" width="3.42578125" style="3" customWidth="1"/>
    <col min="770" max="770" width="2.42578125" style="3" customWidth="1"/>
    <col min="771" max="771" width="41.85546875" style="3" customWidth="1"/>
    <col min="772" max="772" width="13.85546875" style="3" customWidth="1"/>
    <col min="773" max="773" width="16" style="3" bestFit="1" customWidth="1"/>
    <col min="774" max="774" width="11.85546875" style="3" bestFit="1" customWidth="1"/>
    <col min="775" max="775" width="15.7109375" style="3" customWidth="1"/>
    <col min="776" max="777" width="9.140625" style="3"/>
    <col min="778" max="778" width="11.7109375" style="3" bestFit="1" customWidth="1"/>
    <col min="779" max="1024" width="9.140625" style="3"/>
    <col min="1025" max="1025" width="3.42578125" style="3" customWidth="1"/>
    <col min="1026" max="1026" width="2.42578125" style="3" customWidth="1"/>
    <col min="1027" max="1027" width="41.85546875" style="3" customWidth="1"/>
    <col min="1028" max="1028" width="13.85546875" style="3" customWidth="1"/>
    <col min="1029" max="1029" width="16" style="3" bestFit="1" customWidth="1"/>
    <col min="1030" max="1030" width="11.85546875" style="3" bestFit="1" customWidth="1"/>
    <col min="1031" max="1031" width="15.7109375" style="3" customWidth="1"/>
    <col min="1032" max="1033" width="9.140625" style="3"/>
    <col min="1034" max="1034" width="11.7109375" style="3" bestFit="1" customWidth="1"/>
    <col min="1035" max="1280" width="9.140625" style="3"/>
    <col min="1281" max="1281" width="3.42578125" style="3" customWidth="1"/>
    <col min="1282" max="1282" width="2.42578125" style="3" customWidth="1"/>
    <col min="1283" max="1283" width="41.85546875" style="3" customWidth="1"/>
    <col min="1284" max="1284" width="13.85546875" style="3" customWidth="1"/>
    <col min="1285" max="1285" width="16" style="3" bestFit="1" customWidth="1"/>
    <col min="1286" max="1286" width="11.85546875" style="3" bestFit="1" customWidth="1"/>
    <col min="1287" max="1287" width="15.7109375" style="3" customWidth="1"/>
    <col min="1288" max="1289" width="9.140625" style="3"/>
    <col min="1290" max="1290" width="11.7109375" style="3" bestFit="1" customWidth="1"/>
    <col min="1291" max="1536" width="9.140625" style="3"/>
    <col min="1537" max="1537" width="3.42578125" style="3" customWidth="1"/>
    <col min="1538" max="1538" width="2.42578125" style="3" customWidth="1"/>
    <col min="1539" max="1539" width="41.85546875" style="3" customWidth="1"/>
    <col min="1540" max="1540" width="13.85546875" style="3" customWidth="1"/>
    <col min="1541" max="1541" width="16" style="3" bestFit="1" customWidth="1"/>
    <col min="1542" max="1542" width="11.85546875" style="3" bestFit="1" customWidth="1"/>
    <col min="1543" max="1543" width="15.7109375" style="3" customWidth="1"/>
    <col min="1544" max="1545" width="9.140625" style="3"/>
    <col min="1546" max="1546" width="11.7109375" style="3" bestFit="1" customWidth="1"/>
    <col min="1547" max="1792" width="9.140625" style="3"/>
    <col min="1793" max="1793" width="3.42578125" style="3" customWidth="1"/>
    <col min="1794" max="1794" width="2.42578125" style="3" customWidth="1"/>
    <col min="1795" max="1795" width="41.85546875" style="3" customWidth="1"/>
    <col min="1796" max="1796" width="13.85546875" style="3" customWidth="1"/>
    <col min="1797" max="1797" width="16" style="3" bestFit="1" customWidth="1"/>
    <col min="1798" max="1798" width="11.85546875" style="3" bestFit="1" customWidth="1"/>
    <col min="1799" max="1799" width="15.7109375" style="3" customWidth="1"/>
    <col min="1800" max="1801" width="9.140625" style="3"/>
    <col min="1802" max="1802" width="11.7109375" style="3" bestFit="1" customWidth="1"/>
    <col min="1803" max="2048" width="9.140625" style="3"/>
    <col min="2049" max="2049" width="3.42578125" style="3" customWidth="1"/>
    <col min="2050" max="2050" width="2.42578125" style="3" customWidth="1"/>
    <col min="2051" max="2051" width="41.85546875" style="3" customWidth="1"/>
    <col min="2052" max="2052" width="13.85546875" style="3" customWidth="1"/>
    <col min="2053" max="2053" width="16" style="3" bestFit="1" customWidth="1"/>
    <col min="2054" max="2054" width="11.85546875" style="3" bestFit="1" customWidth="1"/>
    <col min="2055" max="2055" width="15.7109375" style="3" customWidth="1"/>
    <col min="2056" max="2057" width="9.140625" style="3"/>
    <col min="2058" max="2058" width="11.7109375" style="3" bestFit="1" customWidth="1"/>
    <col min="2059" max="2304" width="9.140625" style="3"/>
    <col min="2305" max="2305" width="3.42578125" style="3" customWidth="1"/>
    <col min="2306" max="2306" width="2.42578125" style="3" customWidth="1"/>
    <col min="2307" max="2307" width="41.85546875" style="3" customWidth="1"/>
    <col min="2308" max="2308" width="13.85546875" style="3" customWidth="1"/>
    <col min="2309" max="2309" width="16" style="3" bestFit="1" customWidth="1"/>
    <col min="2310" max="2310" width="11.85546875" style="3" bestFit="1" customWidth="1"/>
    <col min="2311" max="2311" width="15.7109375" style="3" customWidth="1"/>
    <col min="2312" max="2313" width="9.140625" style="3"/>
    <col min="2314" max="2314" width="11.7109375" style="3" bestFit="1" customWidth="1"/>
    <col min="2315" max="2560" width="9.140625" style="3"/>
    <col min="2561" max="2561" width="3.42578125" style="3" customWidth="1"/>
    <col min="2562" max="2562" width="2.42578125" style="3" customWidth="1"/>
    <col min="2563" max="2563" width="41.85546875" style="3" customWidth="1"/>
    <col min="2564" max="2564" width="13.85546875" style="3" customWidth="1"/>
    <col min="2565" max="2565" width="16" style="3" bestFit="1" customWidth="1"/>
    <col min="2566" max="2566" width="11.85546875" style="3" bestFit="1" customWidth="1"/>
    <col min="2567" max="2567" width="15.7109375" style="3" customWidth="1"/>
    <col min="2568" max="2569" width="9.140625" style="3"/>
    <col min="2570" max="2570" width="11.7109375" style="3" bestFit="1" customWidth="1"/>
    <col min="2571" max="2816" width="9.140625" style="3"/>
    <col min="2817" max="2817" width="3.42578125" style="3" customWidth="1"/>
    <col min="2818" max="2818" width="2.42578125" style="3" customWidth="1"/>
    <col min="2819" max="2819" width="41.85546875" style="3" customWidth="1"/>
    <col min="2820" max="2820" width="13.85546875" style="3" customWidth="1"/>
    <col min="2821" max="2821" width="16" style="3" bestFit="1" customWidth="1"/>
    <col min="2822" max="2822" width="11.85546875" style="3" bestFit="1" customWidth="1"/>
    <col min="2823" max="2823" width="15.7109375" style="3" customWidth="1"/>
    <col min="2824" max="2825" width="9.140625" style="3"/>
    <col min="2826" max="2826" width="11.7109375" style="3" bestFit="1" customWidth="1"/>
    <col min="2827" max="3072" width="9.140625" style="3"/>
    <col min="3073" max="3073" width="3.42578125" style="3" customWidth="1"/>
    <col min="3074" max="3074" width="2.42578125" style="3" customWidth="1"/>
    <col min="3075" max="3075" width="41.85546875" style="3" customWidth="1"/>
    <col min="3076" max="3076" width="13.85546875" style="3" customWidth="1"/>
    <col min="3077" max="3077" width="16" style="3" bestFit="1" customWidth="1"/>
    <col min="3078" max="3078" width="11.85546875" style="3" bestFit="1" customWidth="1"/>
    <col min="3079" max="3079" width="15.7109375" style="3" customWidth="1"/>
    <col min="3080" max="3081" width="9.140625" style="3"/>
    <col min="3082" max="3082" width="11.7109375" style="3" bestFit="1" customWidth="1"/>
    <col min="3083" max="3328" width="9.140625" style="3"/>
    <col min="3329" max="3329" width="3.42578125" style="3" customWidth="1"/>
    <col min="3330" max="3330" width="2.42578125" style="3" customWidth="1"/>
    <col min="3331" max="3331" width="41.85546875" style="3" customWidth="1"/>
    <col min="3332" max="3332" width="13.85546875" style="3" customWidth="1"/>
    <col min="3333" max="3333" width="16" style="3" bestFit="1" customWidth="1"/>
    <col min="3334" max="3334" width="11.85546875" style="3" bestFit="1" customWidth="1"/>
    <col min="3335" max="3335" width="15.7109375" style="3" customWidth="1"/>
    <col min="3336" max="3337" width="9.140625" style="3"/>
    <col min="3338" max="3338" width="11.7109375" style="3" bestFit="1" customWidth="1"/>
    <col min="3339" max="3584" width="9.140625" style="3"/>
    <col min="3585" max="3585" width="3.42578125" style="3" customWidth="1"/>
    <col min="3586" max="3586" width="2.42578125" style="3" customWidth="1"/>
    <col min="3587" max="3587" width="41.85546875" style="3" customWidth="1"/>
    <col min="3588" max="3588" width="13.85546875" style="3" customWidth="1"/>
    <col min="3589" max="3589" width="16" style="3" bestFit="1" customWidth="1"/>
    <col min="3590" max="3590" width="11.85546875" style="3" bestFit="1" customWidth="1"/>
    <col min="3591" max="3591" width="15.7109375" style="3" customWidth="1"/>
    <col min="3592" max="3593" width="9.140625" style="3"/>
    <col min="3594" max="3594" width="11.7109375" style="3" bestFit="1" customWidth="1"/>
    <col min="3595" max="3840" width="9.140625" style="3"/>
    <col min="3841" max="3841" width="3.42578125" style="3" customWidth="1"/>
    <col min="3842" max="3842" width="2.42578125" style="3" customWidth="1"/>
    <col min="3843" max="3843" width="41.85546875" style="3" customWidth="1"/>
    <col min="3844" max="3844" width="13.85546875" style="3" customWidth="1"/>
    <col min="3845" max="3845" width="16" style="3" bestFit="1" customWidth="1"/>
    <col min="3846" max="3846" width="11.85546875" style="3" bestFit="1" customWidth="1"/>
    <col min="3847" max="3847" width="15.7109375" style="3" customWidth="1"/>
    <col min="3848" max="3849" width="9.140625" style="3"/>
    <col min="3850" max="3850" width="11.7109375" style="3" bestFit="1" customWidth="1"/>
    <col min="3851" max="4096" width="9.140625" style="3"/>
    <col min="4097" max="4097" width="3.42578125" style="3" customWidth="1"/>
    <col min="4098" max="4098" width="2.42578125" style="3" customWidth="1"/>
    <col min="4099" max="4099" width="41.85546875" style="3" customWidth="1"/>
    <col min="4100" max="4100" width="13.85546875" style="3" customWidth="1"/>
    <col min="4101" max="4101" width="16" style="3" bestFit="1" customWidth="1"/>
    <col min="4102" max="4102" width="11.85546875" style="3" bestFit="1" customWidth="1"/>
    <col min="4103" max="4103" width="15.7109375" style="3" customWidth="1"/>
    <col min="4104" max="4105" width="9.140625" style="3"/>
    <col min="4106" max="4106" width="11.7109375" style="3" bestFit="1" customWidth="1"/>
    <col min="4107" max="4352" width="9.140625" style="3"/>
    <col min="4353" max="4353" width="3.42578125" style="3" customWidth="1"/>
    <col min="4354" max="4354" width="2.42578125" style="3" customWidth="1"/>
    <col min="4355" max="4355" width="41.85546875" style="3" customWidth="1"/>
    <col min="4356" max="4356" width="13.85546875" style="3" customWidth="1"/>
    <col min="4357" max="4357" width="16" style="3" bestFit="1" customWidth="1"/>
    <col min="4358" max="4358" width="11.85546875" style="3" bestFit="1" customWidth="1"/>
    <col min="4359" max="4359" width="15.7109375" style="3" customWidth="1"/>
    <col min="4360" max="4361" width="9.140625" style="3"/>
    <col min="4362" max="4362" width="11.7109375" style="3" bestFit="1" customWidth="1"/>
    <col min="4363" max="4608" width="9.140625" style="3"/>
    <col min="4609" max="4609" width="3.42578125" style="3" customWidth="1"/>
    <col min="4610" max="4610" width="2.42578125" style="3" customWidth="1"/>
    <col min="4611" max="4611" width="41.85546875" style="3" customWidth="1"/>
    <col min="4612" max="4612" width="13.85546875" style="3" customWidth="1"/>
    <col min="4613" max="4613" width="16" style="3" bestFit="1" customWidth="1"/>
    <col min="4614" max="4614" width="11.85546875" style="3" bestFit="1" customWidth="1"/>
    <col min="4615" max="4615" width="15.7109375" style="3" customWidth="1"/>
    <col min="4616" max="4617" width="9.140625" style="3"/>
    <col min="4618" max="4618" width="11.7109375" style="3" bestFit="1" customWidth="1"/>
    <col min="4619" max="4864" width="9.140625" style="3"/>
    <col min="4865" max="4865" width="3.42578125" style="3" customWidth="1"/>
    <col min="4866" max="4866" width="2.42578125" style="3" customWidth="1"/>
    <col min="4867" max="4867" width="41.85546875" style="3" customWidth="1"/>
    <col min="4868" max="4868" width="13.85546875" style="3" customWidth="1"/>
    <col min="4869" max="4869" width="16" style="3" bestFit="1" customWidth="1"/>
    <col min="4870" max="4870" width="11.85546875" style="3" bestFit="1" customWidth="1"/>
    <col min="4871" max="4871" width="15.7109375" style="3" customWidth="1"/>
    <col min="4872" max="4873" width="9.140625" style="3"/>
    <col min="4874" max="4874" width="11.7109375" style="3" bestFit="1" customWidth="1"/>
    <col min="4875" max="5120" width="9.140625" style="3"/>
    <col min="5121" max="5121" width="3.42578125" style="3" customWidth="1"/>
    <col min="5122" max="5122" width="2.42578125" style="3" customWidth="1"/>
    <col min="5123" max="5123" width="41.85546875" style="3" customWidth="1"/>
    <col min="5124" max="5124" width="13.85546875" style="3" customWidth="1"/>
    <col min="5125" max="5125" width="16" style="3" bestFit="1" customWidth="1"/>
    <col min="5126" max="5126" width="11.85546875" style="3" bestFit="1" customWidth="1"/>
    <col min="5127" max="5127" width="15.7109375" style="3" customWidth="1"/>
    <col min="5128" max="5129" width="9.140625" style="3"/>
    <col min="5130" max="5130" width="11.7109375" style="3" bestFit="1" customWidth="1"/>
    <col min="5131" max="5376" width="9.140625" style="3"/>
    <col min="5377" max="5377" width="3.42578125" style="3" customWidth="1"/>
    <col min="5378" max="5378" width="2.42578125" style="3" customWidth="1"/>
    <col min="5379" max="5379" width="41.85546875" style="3" customWidth="1"/>
    <col min="5380" max="5380" width="13.85546875" style="3" customWidth="1"/>
    <col min="5381" max="5381" width="16" style="3" bestFit="1" customWidth="1"/>
    <col min="5382" max="5382" width="11.85546875" style="3" bestFit="1" customWidth="1"/>
    <col min="5383" max="5383" width="15.7109375" style="3" customWidth="1"/>
    <col min="5384" max="5385" width="9.140625" style="3"/>
    <col min="5386" max="5386" width="11.7109375" style="3" bestFit="1" customWidth="1"/>
    <col min="5387" max="5632" width="9.140625" style="3"/>
    <col min="5633" max="5633" width="3.42578125" style="3" customWidth="1"/>
    <col min="5634" max="5634" width="2.42578125" style="3" customWidth="1"/>
    <col min="5635" max="5635" width="41.85546875" style="3" customWidth="1"/>
    <col min="5636" max="5636" width="13.85546875" style="3" customWidth="1"/>
    <col min="5637" max="5637" width="16" style="3" bestFit="1" customWidth="1"/>
    <col min="5638" max="5638" width="11.85546875" style="3" bestFit="1" customWidth="1"/>
    <col min="5639" max="5639" width="15.7109375" style="3" customWidth="1"/>
    <col min="5640" max="5641" width="9.140625" style="3"/>
    <col min="5642" max="5642" width="11.7109375" style="3" bestFit="1" customWidth="1"/>
    <col min="5643" max="5888" width="9.140625" style="3"/>
    <col min="5889" max="5889" width="3.42578125" style="3" customWidth="1"/>
    <col min="5890" max="5890" width="2.42578125" style="3" customWidth="1"/>
    <col min="5891" max="5891" width="41.85546875" style="3" customWidth="1"/>
    <col min="5892" max="5892" width="13.85546875" style="3" customWidth="1"/>
    <col min="5893" max="5893" width="16" style="3" bestFit="1" customWidth="1"/>
    <col min="5894" max="5894" width="11.85546875" style="3" bestFit="1" customWidth="1"/>
    <col min="5895" max="5895" width="15.7109375" style="3" customWidth="1"/>
    <col min="5896" max="5897" width="9.140625" style="3"/>
    <col min="5898" max="5898" width="11.7109375" style="3" bestFit="1" customWidth="1"/>
    <col min="5899" max="6144" width="9.140625" style="3"/>
    <col min="6145" max="6145" width="3.42578125" style="3" customWidth="1"/>
    <col min="6146" max="6146" width="2.42578125" style="3" customWidth="1"/>
    <col min="6147" max="6147" width="41.85546875" style="3" customWidth="1"/>
    <col min="6148" max="6148" width="13.85546875" style="3" customWidth="1"/>
    <col min="6149" max="6149" width="16" style="3" bestFit="1" customWidth="1"/>
    <col min="6150" max="6150" width="11.85546875" style="3" bestFit="1" customWidth="1"/>
    <col min="6151" max="6151" width="15.7109375" style="3" customWidth="1"/>
    <col min="6152" max="6153" width="9.140625" style="3"/>
    <col min="6154" max="6154" width="11.7109375" style="3" bestFit="1" customWidth="1"/>
    <col min="6155" max="6400" width="9.140625" style="3"/>
    <col min="6401" max="6401" width="3.42578125" style="3" customWidth="1"/>
    <col min="6402" max="6402" width="2.42578125" style="3" customWidth="1"/>
    <col min="6403" max="6403" width="41.85546875" style="3" customWidth="1"/>
    <col min="6404" max="6404" width="13.85546875" style="3" customWidth="1"/>
    <col min="6405" max="6405" width="16" style="3" bestFit="1" customWidth="1"/>
    <col min="6406" max="6406" width="11.85546875" style="3" bestFit="1" customWidth="1"/>
    <col min="6407" max="6407" width="15.7109375" style="3" customWidth="1"/>
    <col min="6408" max="6409" width="9.140625" style="3"/>
    <col min="6410" max="6410" width="11.7109375" style="3" bestFit="1" customWidth="1"/>
    <col min="6411" max="6656" width="9.140625" style="3"/>
    <col min="6657" max="6657" width="3.42578125" style="3" customWidth="1"/>
    <col min="6658" max="6658" width="2.42578125" style="3" customWidth="1"/>
    <col min="6659" max="6659" width="41.85546875" style="3" customWidth="1"/>
    <col min="6660" max="6660" width="13.85546875" style="3" customWidth="1"/>
    <col min="6661" max="6661" width="16" style="3" bestFit="1" customWidth="1"/>
    <col min="6662" max="6662" width="11.85546875" style="3" bestFit="1" customWidth="1"/>
    <col min="6663" max="6663" width="15.7109375" style="3" customWidth="1"/>
    <col min="6664" max="6665" width="9.140625" style="3"/>
    <col min="6666" max="6666" width="11.7109375" style="3" bestFit="1" customWidth="1"/>
    <col min="6667" max="6912" width="9.140625" style="3"/>
    <col min="6913" max="6913" width="3.42578125" style="3" customWidth="1"/>
    <col min="6914" max="6914" width="2.42578125" style="3" customWidth="1"/>
    <col min="6915" max="6915" width="41.85546875" style="3" customWidth="1"/>
    <col min="6916" max="6916" width="13.85546875" style="3" customWidth="1"/>
    <col min="6917" max="6917" width="16" style="3" bestFit="1" customWidth="1"/>
    <col min="6918" max="6918" width="11.85546875" style="3" bestFit="1" customWidth="1"/>
    <col min="6919" max="6919" width="15.7109375" style="3" customWidth="1"/>
    <col min="6920" max="6921" width="9.140625" style="3"/>
    <col min="6922" max="6922" width="11.7109375" style="3" bestFit="1" customWidth="1"/>
    <col min="6923" max="7168" width="9.140625" style="3"/>
    <col min="7169" max="7169" width="3.42578125" style="3" customWidth="1"/>
    <col min="7170" max="7170" width="2.42578125" style="3" customWidth="1"/>
    <col min="7171" max="7171" width="41.85546875" style="3" customWidth="1"/>
    <col min="7172" max="7172" width="13.85546875" style="3" customWidth="1"/>
    <col min="7173" max="7173" width="16" style="3" bestFit="1" customWidth="1"/>
    <col min="7174" max="7174" width="11.85546875" style="3" bestFit="1" customWidth="1"/>
    <col min="7175" max="7175" width="15.7109375" style="3" customWidth="1"/>
    <col min="7176" max="7177" width="9.140625" style="3"/>
    <col min="7178" max="7178" width="11.7109375" style="3" bestFit="1" customWidth="1"/>
    <col min="7179" max="7424" width="9.140625" style="3"/>
    <col min="7425" max="7425" width="3.42578125" style="3" customWidth="1"/>
    <col min="7426" max="7426" width="2.42578125" style="3" customWidth="1"/>
    <col min="7427" max="7427" width="41.85546875" style="3" customWidth="1"/>
    <col min="7428" max="7428" width="13.85546875" style="3" customWidth="1"/>
    <col min="7429" max="7429" width="16" style="3" bestFit="1" customWidth="1"/>
    <col min="7430" max="7430" width="11.85546875" style="3" bestFit="1" customWidth="1"/>
    <col min="7431" max="7431" width="15.7109375" style="3" customWidth="1"/>
    <col min="7432" max="7433" width="9.140625" style="3"/>
    <col min="7434" max="7434" width="11.7109375" style="3" bestFit="1" customWidth="1"/>
    <col min="7435" max="7680" width="9.140625" style="3"/>
    <col min="7681" max="7681" width="3.42578125" style="3" customWidth="1"/>
    <col min="7682" max="7682" width="2.42578125" style="3" customWidth="1"/>
    <col min="7683" max="7683" width="41.85546875" style="3" customWidth="1"/>
    <col min="7684" max="7684" width="13.85546875" style="3" customWidth="1"/>
    <col min="7685" max="7685" width="16" style="3" bestFit="1" customWidth="1"/>
    <col min="7686" max="7686" width="11.85546875" style="3" bestFit="1" customWidth="1"/>
    <col min="7687" max="7687" width="15.7109375" style="3" customWidth="1"/>
    <col min="7688" max="7689" width="9.140625" style="3"/>
    <col min="7690" max="7690" width="11.7109375" style="3" bestFit="1" customWidth="1"/>
    <col min="7691" max="7936" width="9.140625" style="3"/>
    <col min="7937" max="7937" width="3.42578125" style="3" customWidth="1"/>
    <col min="7938" max="7938" width="2.42578125" style="3" customWidth="1"/>
    <col min="7939" max="7939" width="41.85546875" style="3" customWidth="1"/>
    <col min="7940" max="7940" width="13.85546875" style="3" customWidth="1"/>
    <col min="7941" max="7941" width="16" style="3" bestFit="1" customWidth="1"/>
    <col min="7942" max="7942" width="11.85546875" style="3" bestFit="1" customWidth="1"/>
    <col min="7943" max="7943" width="15.7109375" style="3" customWidth="1"/>
    <col min="7944" max="7945" width="9.140625" style="3"/>
    <col min="7946" max="7946" width="11.7109375" style="3" bestFit="1" customWidth="1"/>
    <col min="7947" max="8192" width="9.140625" style="3"/>
    <col min="8193" max="8193" width="3.42578125" style="3" customWidth="1"/>
    <col min="8194" max="8194" width="2.42578125" style="3" customWidth="1"/>
    <col min="8195" max="8195" width="41.85546875" style="3" customWidth="1"/>
    <col min="8196" max="8196" width="13.85546875" style="3" customWidth="1"/>
    <col min="8197" max="8197" width="16" style="3" bestFit="1" customWidth="1"/>
    <col min="8198" max="8198" width="11.85546875" style="3" bestFit="1" customWidth="1"/>
    <col min="8199" max="8199" width="15.7109375" style="3" customWidth="1"/>
    <col min="8200" max="8201" width="9.140625" style="3"/>
    <col min="8202" max="8202" width="11.7109375" style="3" bestFit="1" customWidth="1"/>
    <col min="8203" max="8448" width="9.140625" style="3"/>
    <col min="8449" max="8449" width="3.42578125" style="3" customWidth="1"/>
    <col min="8450" max="8450" width="2.42578125" style="3" customWidth="1"/>
    <col min="8451" max="8451" width="41.85546875" style="3" customWidth="1"/>
    <col min="8452" max="8452" width="13.85546875" style="3" customWidth="1"/>
    <col min="8453" max="8453" width="16" style="3" bestFit="1" customWidth="1"/>
    <col min="8454" max="8454" width="11.85546875" style="3" bestFit="1" customWidth="1"/>
    <col min="8455" max="8455" width="15.7109375" style="3" customWidth="1"/>
    <col min="8456" max="8457" width="9.140625" style="3"/>
    <col min="8458" max="8458" width="11.7109375" style="3" bestFit="1" customWidth="1"/>
    <col min="8459" max="8704" width="9.140625" style="3"/>
    <col min="8705" max="8705" width="3.42578125" style="3" customWidth="1"/>
    <col min="8706" max="8706" width="2.42578125" style="3" customWidth="1"/>
    <col min="8707" max="8707" width="41.85546875" style="3" customWidth="1"/>
    <col min="8708" max="8708" width="13.85546875" style="3" customWidth="1"/>
    <col min="8709" max="8709" width="16" style="3" bestFit="1" customWidth="1"/>
    <col min="8710" max="8710" width="11.85546875" style="3" bestFit="1" customWidth="1"/>
    <col min="8711" max="8711" width="15.7109375" style="3" customWidth="1"/>
    <col min="8712" max="8713" width="9.140625" style="3"/>
    <col min="8714" max="8714" width="11.7109375" style="3" bestFit="1" customWidth="1"/>
    <col min="8715" max="8960" width="9.140625" style="3"/>
    <col min="8961" max="8961" width="3.42578125" style="3" customWidth="1"/>
    <col min="8962" max="8962" width="2.42578125" style="3" customWidth="1"/>
    <col min="8963" max="8963" width="41.85546875" style="3" customWidth="1"/>
    <col min="8964" max="8964" width="13.85546875" style="3" customWidth="1"/>
    <col min="8965" max="8965" width="16" style="3" bestFit="1" customWidth="1"/>
    <col min="8966" max="8966" width="11.85546875" style="3" bestFit="1" customWidth="1"/>
    <col min="8967" max="8967" width="15.7109375" style="3" customWidth="1"/>
    <col min="8968" max="8969" width="9.140625" style="3"/>
    <col min="8970" max="8970" width="11.7109375" style="3" bestFit="1" customWidth="1"/>
    <col min="8971" max="9216" width="9.140625" style="3"/>
    <col min="9217" max="9217" width="3.42578125" style="3" customWidth="1"/>
    <col min="9218" max="9218" width="2.42578125" style="3" customWidth="1"/>
    <col min="9219" max="9219" width="41.85546875" style="3" customWidth="1"/>
    <col min="9220" max="9220" width="13.85546875" style="3" customWidth="1"/>
    <col min="9221" max="9221" width="16" style="3" bestFit="1" customWidth="1"/>
    <col min="9222" max="9222" width="11.85546875" style="3" bestFit="1" customWidth="1"/>
    <col min="9223" max="9223" width="15.7109375" style="3" customWidth="1"/>
    <col min="9224" max="9225" width="9.140625" style="3"/>
    <col min="9226" max="9226" width="11.7109375" style="3" bestFit="1" customWidth="1"/>
    <col min="9227" max="9472" width="9.140625" style="3"/>
    <col min="9473" max="9473" width="3.42578125" style="3" customWidth="1"/>
    <col min="9474" max="9474" width="2.42578125" style="3" customWidth="1"/>
    <col min="9475" max="9475" width="41.85546875" style="3" customWidth="1"/>
    <col min="9476" max="9476" width="13.85546875" style="3" customWidth="1"/>
    <col min="9477" max="9477" width="16" style="3" bestFit="1" customWidth="1"/>
    <col min="9478" max="9478" width="11.85546875" style="3" bestFit="1" customWidth="1"/>
    <col min="9479" max="9479" width="15.7109375" style="3" customWidth="1"/>
    <col min="9480" max="9481" width="9.140625" style="3"/>
    <col min="9482" max="9482" width="11.7109375" style="3" bestFit="1" customWidth="1"/>
    <col min="9483" max="9728" width="9.140625" style="3"/>
    <col min="9729" max="9729" width="3.42578125" style="3" customWidth="1"/>
    <col min="9730" max="9730" width="2.42578125" style="3" customWidth="1"/>
    <col min="9731" max="9731" width="41.85546875" style="3" customWidth="1"/>
    <col min="9732" max="9732" width="13.85546875" style="3" customWidth="1"/>
    <col min="9733" max="9733" width="16" style="3" bestFit="1" customWidth="1"/>
    <col min="9734" max="9734" width="11.85546875" style="3" bestFit="1" customWidth="1"/>
    <col min="9735" max="9735" width="15.7109375" style="3" customWidth="1"/>
    <col min="9736" max="9737" width="9.140625" style="3"/>
    <col min="9738" max="9738" width="11.7109375" style="3" bestFit="1" customWidth="1"/>
    <col min="9739" max="9984" width="9.140625" style="3"/>
    <col min="9985" max="9985" width="3.42578125" style="3" customWidth="1"/>
    <col min="9986" max="9986" width="2.42578125" style="3" customWidth="1"/>
    <col min="9987" max="9987" width="41.85546875" style="3" customWidth="1"/>
    <col min="9988" max="9988" width="13.85546875" style="3" customWidth="1"/>
    <col min="9989" max="9989" width="16" style="3" bestFit="1" customWidth="1"/>
    <col min="9990" max="9990" width="11.85546875" style="3" bestFit="1" customWidth="1"/>
    <col min="9991" max="9991" width="15.7109375" style="3" customWidth="1"/>
    <col min="9992" max="9993" width="9.140625" style="3"/>
    <col min="9994" max="9994" width="11.7109375" style="3" bestFit="1" customWidth="1"/>
    <col min="9995" max="10240" width="9.140625" style="3"/>
    <col min="10241" max="10241" width="3.42578125" style="3" customWidth="1"/>
    <col min="10242" max="10242" width="2.42578125" style="3" customWidth="1"/>
    <col min="10243" max="10243" width="41.85546875" style="3" customWidth="1"/>
    <col min="10244" max="10244" width="13.85546875" style="3" customWidth="1"/>
    <col min="10245" max="10245" width="16" style="3" bestFit="1" customWidth="1"/>
    <col min="10246" max="10246" width="11.85546875" style="3" bestFit="1" customWidth="1"/>
    <col min="10247" max="10247" width="15.7109375" style="3" customWidth="1"/>
    <col min="10248" max="10249" width="9.140625" style="3"/>
    <col min="10250" max="10250" width="11.7109375" style="3" bestFit="1" customWidth="1"/>
    <col min="10251" max="10496" width="9.140625" style="3"/>
    <col min="10497" max="10497" width="3.42578125" style="3" customWidth="1"/>
    <col min="10498" max="10498" width="2.42578125" style="3" customWidth="1"/>
    <col min="10499" max="10499" width="41.85546875" style="3" customWidth="1"/>
    <col min="10500" max="10500" width="13.85546875" style="3" customWidth="1"/>
    <col min="10501" max="10501" width="16" style="3" bestFit="1" customWidth="1"/>
    <col min="10502" max="10502" width="11.85546875" style="3" bestFit="1" customWidth="1"/>
    <col min="10503" max="10503" width="15.7109375" style="3" customWidth="1"/>
    <col min="10504" max="10505" width="9.140625" style="3"/>
    <col min="10506" max="10506" width="11.7109375" style="3" bestFit="1" customWidth="1"/>
    <col min="10507" max="10752" width="9.140625" style="3"/>
    <col min="10753" max="10753" width="3.42578125" style="3" customWidth="1"/>
    <col min="10754" max="10754" width="2.42578125" style="3" customWidth="1"/>
    <col min="10755" max="10755" width="41.85546875" style="3" customWidth="1"/>
    <col min="10756" max="10756" width="13.85546875" style="3" customWidth="1"/>
    <col min="10757" max="10757" width="16" style="3" bestFit="1" customWidth="1"/>
    <col min="10758" max="10758" width="11.85546875" style="3" bestFit="1" customWidth="1"/>
    <col min="10759" max="10759" width="15.7109375" style="3" customWidth="1"/>
    <col min="10760" max="10761" width="9.140625" style="3"/>
    <col min="10762" max="10762" width="11.7109375" style="3" bestFit="1" customWidth="1"/>
    <col min="10763" max="11008" width="9.140625" style="3"/>
    <col min="11009" max="11009" width="3.42578125" style="3" customWidth="1"/>
    <col min="11010" max="11010" width="2.42578125" style="3" customWidth="1"/>
    <col min="11011" max="11011" width="41.85546875" style="3" customWidth="1"/>
    <col min="11012" max="11012" width="13.85546875" style="3" customWidth="1"/>
    <col min="11013" max="11013" width="16" style="3" bestFit="1" customWidth="1"/>
    <col min="11014" max="11014" width="11.85546875" style="3" bestFit="1" customWidth="1"/>
    <col min="11015" max="11015" width="15.7109375" style="3" customWidth="1"/>
    <col min="11016" max="11017" width="9.140625" style="3"/>
    <col min="11018" max="11018" width="11.7109375" style="3" bestFit="1" customWidth="1"/>
    <col min="11019" max="11264" width="9.140625" style="3"/>
    <col min="11265" max="11265" width="3.42578125" style="3" customWidth="1"/>
    <col min="11266" max="11266" width="2.42578125" style="3" customWidth="1"/>
    <col min="11267" max="11267" width="41.85546875" style="3" customWidth="1"/>
    <col min="11268" max="11268" width="13.85546875" style="3" customWidth="1"/>
    <col min="11269" max="11269" width="16" style="3" bestFit="1" customWidth="1"/>
    <col min="11270" max="11270" width="11.85546875" style="3" bestFit="1" customWidth="1"/>
    <col min="11271" max="11271" width="15.7109375" style="3" customWidth="1"/>
    <col min="11272" max="11273" width="9.140625" style="3"/>
    <col min="11274" max="11274" width="11.7109375" style="3" bestFit="1" customWidth="1"/>
    <col min="11275" max="11520" width="9.140625" style="3"/>
    <col min="11521" max="11521" width="3.42578125" style="3" customWidth="1"/>
    <col min="11522" max="11522" width="2.42578125" style="3" customWidth="1"/>
    <col min="11523" max="11523" width="41.85546875" style="3" customWidth="1"/>
    <col min="11524" max="11524" width="13.85546875" style="3" customWidth="1"/>
    <col min="11525" max="11525" width="16" style="3" bestFit="1" customWidth="1"/>
    <col min="11526" max="11526" width="11.85546875" style="3" bestFit="1" customWidth="1"/>
    <col min="11527" max="11527" width="15.7109375" style="3" customWidth="1"/>
    <col min="11528" max="11529" width="9.140625" style="3"/>
    <col min="11530" max="11530" width="11.7109375" style="3" bestFit="1" customWidth="1"/>
    <col min="11531" max="11776" width="9.140625" style="3"/>
    <col min="11777" max="11777" width="3.42578125" style="3" customWidth="1"/>
    <col min="11778" max="11778" width="2.42578125" style="3" customWidth="1"/>
    <col min="11779" max="11779" width="41.85546875" style="3" customWidth="1"/>
    <col min="11780" max="11780" width="13.85546875" style="3" customWidth="1"/>
    <col min="11781" max="11781" width="16" style="3" bestFit="1" customWidth="1"/>
    <col min="11782" max="11782" width="11.85546875" style="3" bestFit="1" customWidth="1"/>
    <col min="11783" max="11783" width="15.7109375" style="3" customWidth="1"/>
    <col min="11784" max="11785" width="9.140625" style="3"/>
    <col min="11786" max="11786" width="11.7109375" style="3" bestFit="1" customWidth="1"/>
    <col min="11787" max="12032" width="9.140625" style="3"/>
    <col min="12033" max="12033" width="3.42578125" style="3" customWidth="1"/>
    <col min="12034" max="12034" width="2.42578125" style="3" customWidth="1"/>
    <col min="12035" max="12035" width="41.85546875" style="3" customWidth="1"/>
    <col min="12036" max="12036" width="13.85546875" style="3" customWidth="1"/>
    <col min="12037" max="12037" width="16" style="3" bestFit="1" customWidth="1"/>
    <col min="12038" max="12038" width="11.85546875" style="3" bestFit="1" customWidth="1"/>
    <col min="12039" max="12039" width="15.7109375" style="3" customWidth="1"/>
    <col min="12040" max="12041" width="9.140625" style="3"/>
    <col min="12042" max="12042" width="11.7109375" style="3" bestFit="1" customWidth="1"/>
    <col min="12043" max="12288" width="9.140625" style="3"/>
    <col min="12289" max="12289" width="3.42578125" style="3" customWidth="1"/>
    <col min="12290" max="12290" width="2.42578125" style="3" customWidth="1"/>
    <col min="12291" max="12291" width="41.85546875" style="3" customWidth="1"/>
    <col min="12292" max="12292" width="13.85546875" style="3" customWidth="1"/>
    <col min="12293" max="12293" width="16" style="3" bestFit="1" customWidth="1"/>
    <col min="12294" max="12294" width="11.85546875" style="3" bestFit="1" customWidth="1"/>
    <col min="12295" max="12295" width="15.7109375" style="3" customWidth="1"/>
    <col min="12296" max="12297" width="9.140625" style="3"/>
    <col min="12298" max="12298" width="11.7109375" style="3" bestFit="1" customWidth="1"/>
    <col min="12299" max="12544" width="9.140625" style="3"/>
    <col min="12545" max="12545" width="3.42578125" style="3" customWidth="1"/>
    <col min="12546" max="12546" width="2.42578125" style="3" customWidth="1"/>
    <col min="12547" max="12547" width="41.85546875" style="3" customWidth="1"/>
    <col min="12548" max="12548" width="13.85546875" style="3" customWidth="1"/>
    <col min="12549" max="12549" width="16" style="3" bestFit="1" customWidth="1"/>
    <col min="12550" max="12550" width="11.85546875" style="3" bestFit="1" customWidth="1"/>
    <col min="12551" max="12551" width="15.7109375" style="3" customWidth="1"/>
    <col min="12552" max="12553" width="9.140625" style="3"/>
    <col min="12554" max="12554" width="11.7109375" style="3" bestFit="1" customWidth="1"/>
    <col min="12555" max="12800" width="9.140625" style="3"/>
    <col min="12801" max="12801" width="3.42578125" style="3" customWidth="1"/>
    <col min="12802" max="12802" width="2.42578125" style="3" customWidth="1"/>
    <col min="12803" max="12803" width="41.85546875" style="3" customWidth="1"/>
    <col min="12804" max="12804" width="13.85546875" style="3" customWidth="1"/>
    <col min="12805" max="12805" width="16" style="3" bestFit="1" customWidth="1"/>
    <col min="12806" max="12806" width="11.85546875" style="3" bestFit="1" customWidth="1"/>
    <col min="12807" max="12807" width="15.7109375" style="3" customWidth="1"/>
    <col min="12808" max="12809" width="9.140625" style="3"/>
    <col min="12810" max="12810" width="11.7109375" style="3" bestFit="1" customWidth="1"/>
    <col min="12811" max="13056" width="9.140625" style="3"/>
    <col min="13057" max="13057" width="3.42578125" style="3" customWidth="1"/>
    <col min="13058" max="13058" width="2.42578125" style="3" customWidth="1"/>
    <col min="13059" max="13059" width="41.85546875" style="3" customWidth="1"/>
    <col min="13060" max="13060" width="13.85546875" style="3" customWidth="1"/>
    <col min="13061" max="13061" width="16" style="3" bestFit="1" customWidth="1"/>
    <col min="13062" max="13062" width="11.85546875" style="3" bestFit="1" customWidth="1"/>
    <col min="13063" max="13063" width="15.7109375" style="3" customWidth="1"/>
    <col min="13064" max="13065" width="9.140625" style="3"/>
    <col min="13066" max="13066" width="11.7109375" style="3" bestFit="1" customWidth="1"/>
    <col min="13067" max="13312" width="9.140625" style="3"/>
    <col min="13313" max="13313" width="3.42578125" style="3" customWidth="1"/>
    <col min="13314" max="13314" width="2.42578125" style="3" customWidth="1"/>
    <col min="13315" max="13315" width="41.85546875" style="3" customWidth="1"/>
    <col min="13316" max="13316" width="13.85546875" style="3" customWidth="1"/>
    <col min="13317" max="13317" width="16" style="3" bestFit="1" customWidth="1"/>
    <col min="13318" max="13318" width="11.85546875" style="3" bestFit="1" customWidth="1"/>
    <col min="13319" max="13319" width="15.7109375" style="3" customWidth="1"/>
    <col min="13320" max="13321" width="9.140625" style="3"/>
    <col min="13322" max="13322" width="11.7109375" style="3" bestFit="1" customWidth="1"/>
    <col min="13323" max="13568" width="9.140625" style="3"/>
    <col min="13569" max="13569" width="3.42578125" style="3" customWidth="1"/>
    <col min="13570" max="13570" width="2.42578125" style="3" customWidth="1"/>
    <col min="13571" max="13571" width="41.85546875" style="3" customWidth="1"/>
    <col min="13572" max="13572" width="13.85546875" style="3" customWidth="1"/>
    <col min="13573" max="13573" width="16" style="3" bestFit="1" customWidth="1"/>
    <col min="13574" max="13574" width="11.85546875" style="3" bestFit="1" customWidth="1"/>
    <col min="13575" max="13575" width="15.7109375" style="3" customWidth="1"/>
    <col min="13576" max="13577" width="9.140625" style="3"/>
    <col min="13578" max="13578" width="11.7109375" style="3" bestFit="1" customWidth="1"/>
    <col min="13579" max="13824" width="9.140625" style="3"/>
    <col min="13825" max="13825" width="3.42578125" style="3" customWidth="1"/>
    <col min="13826" max="13826" width="2.42578125" style="3" customWidth="1"/>
    <col min="13827" max="13827" width="41.85546875" style="3" customWidth="1"/>
    <col min="13828" max="13828" width="13.85546875" style="3" customWidth="1"/>
    <col min="13829" max="13829" width="16" style="3" bestFit="1" customWidth="1"/>
    <col min="13830" max="13830" width="11.85546875" style="3" bestFit="1" customWidth="1"/>
    <col min="13831" max="13831" width="15.7109375" style="3" customWidth="1"/>
    <col min="13832" max="13833" width="9.140625" style="3"/>
    <col min="13834" max="13834" width="11.7109375" style="3" bestFit="1" customWidth="1"/>
    <col min="13835" max="14080" width="9.140625" style="3"/>
    <col min="14081" max="14081" width="3.42578125" style="3" customWidth="1"/>
    <col min="14082" max="14082" width="2.42578125" style="3" customWidth="1"/>
    <col min="14083" max="14083" width="41.85546875" style="3" customWidth="1"/>
    <col min="14084" max="14084" width="13.85546875" style="3" customWidth="1"/>
    <col min="14085" max="14085" width="16" style="3" bestFit="1" customWidth="1"/>
    <col min="14086" max="14086" width="11.85546875" style="3" bestFit="1" customWidth="1"/>
    <col min="14087" max="14087" width="15.7109375" style="3" customWidth="1"/>
    <col min="14088" max="14089" width="9.140625" style="3"/>
    <col min="14090" max="14090" width="11.7109375" style="3" bestFit="1" customWidth="1"/>
    <col min="14091" max="14336" width="9.140625" style="3"/>
    <col min="14337" max="14337" width="3.42578125" style="3" customWidth="1"/>
    <col min="14338" max="14338" width="2.42578125" style="3" customWidth="1"/>
    <col min="14339" max="14339" width="41.85546875" style="3" customWidth="1"/>
    <col min="14340" max="14340" width="13.85546875" style="3" customWidth="1"/>
    <col min="14341" max="14341" width="16" style="3" bestFit="1" customWidth="1"/>
    <col min="14342" max="14342" width="11.85546875" style="3" bestFit="1" customWidth="1"/>
    <col min="14343" max="14343" width="15.7109375" style="3" customWidth="1"/>
    <col min="14344" max="14345" width="9.140625" style="3"/>
    <col min="14346" max="14346" width="11.7109375" style="3" bestFit="1" customWidth="1"/>
    <col min="14347" max="14592" width="9.140625" style="3"/>
    <col min="14593" max="14593" width="3.42578125" style="3" customWidth="1"/>
    <col min="14594" max="14594" width="2.42578125" style="3" customWidth="1"/>
    <col min="14595" max="14595" width="41.85546875" style="3" customWidth="1"/>
    <col min="14596" max="14596" width="13.85546875" style="3" customWidth="1"/>
    <col min="14597" max="14597" width="16" style="3" bestFit="1" customWidth="1"/>
    <col min="14598" max="14598" width="11.85546875" style="3" bestFit="1" customWidth="1"/>
    <col min="14599" max="14599" width="15.7109375" style="3" customWidth="1"/>
    <col min="14600" max="14601" width="9.140625" style="3"/>
    <col min="14602" max="14602" width="11.7109375" style="3" bestFit="1" customWidth="1"/>
    <col min="14603" max="14848" width="9.140625" style="3"/>
    <col min="14849" max="14849" width="3.42578125" style="3" customWidth="1"/>
    <col min="14850" max="14850" width="2.42578125" style="3" customWidth="1"/>
    <col min="14851" max="14851" width="41.85546875" style="3" customWidth="1"/>
    <col min="14852" max="14852" width="13.85546875" style="3" customWidth="1"/>
    <col min="14853" max="14853" width="16" style="3" bestFit="1" customWidth="1"/>
    <col min="14854" max="14854" width="11.85546875" style="3" bestFit="1" customWidth="1"/>
    <col min="14855" max="14855" width="15.7109375" style="3" customWidth="1"/>
    <col min="14856" max="14857" width="9.140625" style="3"/>
    <col min="14858" max="14858" width="11.7109375" style="3" bestFit="1" customWidth="1"/>
    <col min="14859" max="15104" width="9.140625" style="3"/>
    <col min="15105" max="15105" width="3.42578125" style="3" customWidth="1"/>
    <col min="15106" max="15106" width="2.42578125" style="3" customWidth="1"/>
    <col min="15107" max="15107" width="41.85546875" style="3" customWidth="1"/>
    <col min="15108" max="15108" width="13.85546875" style="3" customWidth="1"/>
    <col min="15109" max="15109" width="16" style="3" bestFit="1" customWidth="1"/>
    <col min="15110" max="15110" width="11.85546875" style="3" bestFit="1" customWidth="1"/>
    <col min="15111" max="15111" width="15.7109375" style="3" customWidth="1"/>
    <col min="15112" max="15113" width="9.140625" style="3"/>
    <col min="15114" max="15114" width="11.7109375" style="3" bestFit="1" customWidth="1"/>
    <col min="15115" max="15360" width="9.140625" style="3"/>
    <col min="15361" max="15361" width="3.42578125" style="3" customWidth="1"/>
    <col min="15362" max="15362" width="2.42578125" style="3" customWidth="1"/>
    <col min="15363" max="15363" width="41.85546875" style="3" customWidth="1"/>
    <col min="15364" max="15364" width="13.85546875" style="3" customWidth="1"/>
    <col min="15365" max="15365" width="16" style="3" bestFit="1" customWidth="1"/>
    <col min="15366" max="15366" width="11.85546875" style="3" bestFit="1" customWidth="1"/>
    <col min="15367" max="15367" width="15.7109375" style="3" customWidth="1"/>
    <col min="15368" max="15369" width="9.140625" style="3"/>
    <col min="15370" max="15370" width="11.7109375" style="3" bestFit="1" customWidth="1"/>
    <col min="15371" max="15616" width="9.140625" style="3"/>
    <col min="15617" max="15617" width="3.42578125" style="3" customWidth="1"/>
    <col min="15618" max="15618" width="2.42578125" style="3" customWidth="1"/>
    <col min="15619" max="15619" width="41.85546875" style="3" customWidth="1"/>
    <col min="15620" max="15620" width="13.85546875" style="3" customWidth="1"/>
    <col min="15621" max="15621" width="16" style="3" bestFit="1" customWidth="1"/>
    <col min="15622" max="15622" width="11.85546875" style="3" bestFit="1" customWidth="1"/>
    <col min="15623" max="15623" width="15.7109375" style="3" customWidth="1"/>
    <col min="15624" max="15625" width="9.140625" style="3"/>
    <col min="15626" max="15626" width="11.7109375" style="3" bestFit="1" customWidth="1"/>
    <col min="15627" max="15872" width="9.140625" style="3"/>
    <col min="15873" max="15873" width="3.42578125" style="3" customWidth="1"/>
    <col min="15874" max="15874" width="2.42578125" style="3" customWidth="1"/>
    <col min="15875" max="15875" width="41.85546875" style="3" customWidth="1"/>
    <col min="15876" max="15876" width="13.85546875" style="3" customWidth="1"/>
    <col min="15877" max="15877" width="16" style="3" bestFit="1" customWidth="1"/>
    <col min="15878" max="15878" width="11.85546875" style="3" bestFit="1" customWidth="1"/>
    <col min="15879" max="15879" width="15.7109375" style="3" customWidth="1"/>
    <col min="15880" max="15881" width="9.140625" style="3"/>
    <col min="15882" max="15882" width="11.7109375" style="3" bestFit="1" customWidth="1"/>
    <col min="15883" max="16128" width="9.140625" style="3"/>
    <col min="16129" max="16129" width="3.42578125" style="3" customWidth="1"/>
    <col min="16130" max="16130" width="2.42578125" style="3" customWidth="1"/>
    <col min="16131" max="16131" width="41.85546875" style="3" customWidth="1"/>
    <col min="16132" max="16132" width="13.85546875" style="3" customWidth="1"/>
    <col min="16133" max="16133" width="16" style="3" bestFit="1" customWidth="1"/>
    <col min="16134" max="16134" width="11.85546875" style="3" bestFit="1" customWidth="1"/>
    <col min="16135" max="16135" width="15.7109375" style="3" customWidth="1"/>
    <col min="16136" max="16137" width="9.140625" style="3"/>
    <col min="16138" max="16138" width="11.7109375" style="3" bestFit="1" customWidth="1"/>
    <col min="16139" max="16384" width="9.140625" style="3"/>
  </cols>
  <sheetData>
    <row r="1" spans="1:8" x14ac:dyDescent="0.2">
      <c r="A1" s="1" t="s">
        <v>0</v>
      </c>
      <c r="B1" s="1"/>
      <c r="C1" s="1"/>
      <c r="D1" s="1"/>
      <c r="E1" s="1"/>
      <c r="F1" s="1"/>
      <c r="G1" s="1"/>
      <c r="H1" s="2"/>
    </row>
    <row r="2" spans="1:8" ht="15.75" customHeight="1" x14ac:dyDescent="0.2">
      <c r="A2" s="4"/>
      <c r="C2" s="5"/>
      <c r="D2" s="6" t="s">
        <v>1</v>
      </c>
      <c r="E2" s="7" t="s">
        <v>2</v>
      </c>
      <c r="F2" s="6" t="s">
        <v>3</v>
      </c>
      <c r="G2" s="8" t="s">
        <v>4</v>
      </c>
    </row>
    <row r="3" spans="1:8" x14ac:dyDescent="0.2">
      <c r="A3" s="9"/>
      <c r="B3" s="9"/>
      <c r="C3" s="10"/>
      <c r="D3" s="6"/>
      <c r="E3" s="7"/>
      <c r="F3" s="6"/>
      <c r="G3" s="8"/>
    </row>
    <row r="4" spans="1:8" x14ac:dyDescent="0.2">
      <c r="A4" s="11" t="s">
        <v>5</v>
      </c>
      <c r="B4" s="12" t="s">
        <v>6</v>
      </c>
      <c r="C4" s="12"/>
      <c r="D4" s="13">
        <f>D5+D6+D7+D8+D15+D22</f>
        <v>415168058</v>
      </c>
      <c r="E4" s="13">
        <f>E5+E6+E7+E8+E15+E22</f>
        <v>404209</v>
      </c>
      <c r="F4" s="13">
        <f>F5+F6+F7+F8+F15+F22</f>
        <v>6945157</v>
      </c>
      <c r="G4" s="13">
        <f t="shared" ref="G4:G36" si="0">D4+E4+F4</f>
        <v>422517424</v>
      </c>
    </row>
    <row r="5" spans="1:8" x14ac:dyDescent="0.2">
      <c r="A5" s="11"/>
      <c r="B5" s="14" t="s">
        <v>7</v>
      </c>
      <c r="C5" s="14" t="s">
        <v>8</v>
      </c>
      <c r="D5" s="15">
        <f>'[1]N.E. HAYAT(1)'!D4+'[1]AXA OYAK HAYAT(2)'!D4+'[1]ANADOLUHAYATEMEKLİLİK(3)'!D4</f>
        <v>72668325</v>
      </c>
      <c r="E5" s="15">
        <f>'[1]N.E. HAYAT(1)'!E4+'[1]AXA OYAK HAYAT(2)'!E4+'[1]ANADOLUHAYATEMEKLİLİK(3)'!E4</f>
        <v>256369</v>
      </c>
      <c r="F5" s="15">
        <f>'[1]N.E. HAYAT(1)'!F4+'[1]AXA OYAK HAYAT(2)'!F4+'[1]ANADOLUHAYATEMEKLİLİK(3)'!F4</f>
        <v>4166104</v>
      </c>
      <c r="G5" s="16">
        <f t="shared" si="0"/>
        <v>77090798</v>
      </c>
    </row>
    <row r="6" spans="1:8" x14ac:dyDescent="0.2">
      <c r="A6" s="11"/>
      <c r="B6" s="14" t="s">
        <v>9</v>
      </c>
      <c r="C6" s="14" t="s">
        <v>10</v>
      </c>
      <c r="D6" s="15">
        <f>'[1]N.E. HAYAT(1)'!D5+'[1]AXA OYAK HAYAT(2)'!D5+'[1]ANADOLUHAYATEMEKLİLİK(3)'!D5</f>
        <v>107031</v>
      </c>
      <c r="E6" s="15">
        <f>'[1]N.E. HAYAT(1)'!E5+'[1]AXA OYAK HAYAT(2)'!E5+'[1]ANADOLUHAYATEMEKLİLİK(3)'!E5</f>
        <v>16456</v>
      </c>
      <c r="F6" s="15">
        <f>'[1]N.E. HAYAT(1)'!F5+'[1]AXA OYAK HAYAT(2)'!F5+'[1]ANADOLUHAYATEMEKLİLİK(3)'!F5</f>
        <v>3295</v>
      </c>
      <c r="G6" s="16">
        <f t="shared" si="0"/>
        <v>126782</v>
      </c>
    </row>
    <row r="7" spans="1:8" x14ac:dyDescent="0.2">
      <c r="A7" s="11"/>
      <c r="B7" s="14" t="s">
        <v>11</v>
      </c>
      <c r="C7" s="14" t="s">
        <v>12</v>
      </c>
      <c r="D7" s="15">
        <f>'[1]N.E. HAYAT(1)'!D6+'[1]AXA OYAK HAYAT(2)'!D6+'[1]ANADOLUHAYATEMEKLİLİK(3)'!D6</f>
        <v>37195</v>
      </c>
      <c r="E7" s="15">
        <f>'[1]N.E. HAYAT(1)'!E6+'[1]AXA OYAK HAYAT(2)'!E6+'[1]ANADOLUHAYATEMEKLİLİK(3)'!E6</f>
        <v>0</v>
      </c>
      <c r="F7" s="15">
        <f>'[1]N.E. HAYAT(1)'!F6+'[1]AXA OYAK HAYAT(2)'!F6+'[1]ANADOLUHAYATEMEKLİLİK(3)'!F6</f>
        <v>0</v>
      </c>
      <c r="G7" s="16">
        <f t="shared" si="0"/>
        <v>37195</v>
      </c>
    </row>
    <row r="8" spans="1:8" x14ac:dyDescent="0.2">
      <c r="A8" s="11"/>
      <c r="B8" s="14" t="s">
        <v>13</v>
      </c>
      <c r="C8" s="14" t="s">
        <v>14</v>
      </c>
      <c r="D8" s="15">
        <f>'[1]N.E. HAYAT(1)'!D7+'[1]AXA OYAK HAYAT(2)'!D7+'[1]ANADOLUHAYATEMEKLİLİK(3)'!D7</f>
        <v>280798878</v>
      </c>
      <c r="E8" s="15">
        <f>'[1]N.E. HAYAT(1)'!E7+'[1]AXA OYAK HAYAT(2)'!E7+'[1]ANADOLUHAYATEMEKLİLİK(3)'!E7</f>
        <v>111353</v>
      </c>
      <c r="F8" s="15">
        <f>'[1]N.E. HAYAT(1)'!F7+'[1]AXA OYAK HAYAT(2)'!F7+'[1]ANADOLUHAYATEMEKLİLİK(3)'!F7</f>
        <v>2774249</v>
      </c>
      <c r="G8" s="17">
        <f t="shared" si="0"/>
        <v>283684480</v>
      </c>
    </row>
    <row r="9" spans="1:8" x14ac:dyDescent="0.2">
      <c r="A9" s="11"/>
      <c r="B9" s="14"/>
      <c r="C9" s="14" t="s">
        <v>15</v>
      </c>
      <c r="D9" s="15">
        <f>'[1]N.E. HAYAT(1)'!D8+'[1]AXA OYAK HAYAT(2)'!D8+'[1]ANADOLUHAYATEMEKLİLİK(3)'!D8</f>
        <v>397906</v>
      </c>
      <c r="E9" s="15">
        <f>'[1]N.E. HAYAT(1)'!E8+'[1]AXA OYAK HAYAT(2)'!E8+'[1]ANADOLUHAYATEMEKLİLİK(3)'!E8</f>
        <v>8356</v>
      </c>
      <c r="F9" s="15">
        <f>'[1]N.E. HAYAT(1)'!F8+'[1]AXA OYAK HAYAT(2)'!F8+'[1]ANADOLUHAYATEMEKLİLİK(3)'!F8</f>
        <v>2516743</v>
      </c>
      <c r="G9" s="16">
        <f t="shared" si="0"/>
        <v>2923005</v>
      </c>
    </row>
    <row r="10" spans="1:8" x14ac:dyDescent="0.2">
      <c r="A10" s="11"/>
      <c r="B10" s="14"/>
      <c r="C10" s="14" t="s">
        <v>16</v>
      </c>
      <c r="D10" s="15">
        <f>'[1]N.E. HAYAT(1)'!D9+'[1]AXA OYAK HAYAT(2)'!D9+'[1]ANADOLUHAYATEMEKLİLİK(3)'!D9</f>
        <v>4254424</v>
      </c>
      <c r="E10" s="15">
        <f>'[1]N.E. HAYAT(1)'!E9+'[1]AXA OYAK HAYAT(2)'!E9+'[1]ANADOLUHAYATEMEKLİLİK(3)'!E9</f>
        <v>0</v>
      </c>
      <c r="F10" s="15">
        <f>'[1]N.E. HAYAT(1)'!F9+'[1]AXA OYAK HAYAT(2)'!F9+'[1]ANADOLUHAYATEMEKLİLİK(3)'!F9</f>
        <v>88771</v>
      </c>
      <c r="G10" s="16">
        <f t="shared" si="0"/>
        <v>4343195</v>
      </c>
    </row>
    <row r="11" spans="1:8" x14ac:dyDescent="0.2">
      <c r="A11" s="11"/>
      <c r="B11" s="14"/>
      <c r="C11" s="14" t="s">
        <v>17</v>
      </c>
      <c r="D11" s="15">
        <f>'[1]N.E. HAYAT(1)'!D10+'[1]AXA OYAK HAYAT(2)'!D10+'[1]ANADOLUHAYATEMEKLİLİK(3)'!D10</f>
        <v>195428812</v>
      </c>
      <c r="E11" s="15">
        <f>'[1]N.E. HAYAT(1)'!E10+'[1]AXA OYAK HAYAT(2)'!E10+'[1]ANADOLUHAYATEMEKLİLİK(3)'!E10</f>
        <v>56772</v>
      </c>
      <c r="F11" s="15">
        <f>'[1]N.E. HAYAT(1)'!F10+'[1]AXA OYAK HAYAT(2)'!F10+'[1]ANADOLUHAYATEMEKLİLİK(3)'!F10</f>
        <v>468</v>
      </c>
      <c r="G11" s="16">
        <f t="shared" si="0"/>
        <v>195486052</v>
      </c>
    </row>
    <row r="12" spans="1:8" x14ac:dyDescent="0.2">
      <c r="A12" s="11"/>
      <c r="B12" s="14"/>
      <c r="C12" s="14" t="s">
        <v>18</v>
      </c>
      <c r="D12" s="15">
        <f>'[1]N.E. HAYAT(1)'!D11+'[1]AXA OYAK HAYAT(2)'!D11+'[1]ANADOLUHAYATEMEKLİLİK(3)'!D11</f>
        <v>5273</v>
      </c>
      <c r="E12" s="15">
        <f>'[1]N.E. HAYAT(1)'!E11+'[1]AXA OYAK HAYAT(2)'!E11+'[1]ANADOLUHAYATEMEKLİLİK(3)'!E11</f>
        <v>0</v>
      </c>
      <c r="F12" s="15">
        <f>'[1]N.E. HAYAT(1)'!F11+'[1]AXA OYAK HAYAT(2)'!F11+'[1]ANADOLUHAYATEMEKLİLİK(3)'!F11</f>
        <v>0</v>
      </c>
      <c r="G12" s="16">
        <f t="shared" si="0"/>
        <v>5273</v>
      </c>
    </row>
    <row r="13" spans="1:8" x14ac:dyDescent="0.2">
      <c r="A13" s="11"/>
      <c r="B13" s="14"/>
      <c r="C13" s="14" t="s">
        <v>19</v>
      </c>
      <c r="D13" s="15">
        <f>'[1]N.E. HAYAT(1)'!D12+'[1]AXA OYAK HAYAT(2)'!D12+'[1]ANADOLUHAYATEMEKLİLİK(3)'!D12</f>
        <v>80237745</v>
      </c>
      <c r="E13" s="15">
        <f>'[1]N.E. HAYAT(1)'!E12+'[1]AXA OYAK HAYAT(2)'!E12+'[1]ANADOLUHAYATEMEKLİLİK(3)'!E12</f>
        <v>0</v>
      </c>
      <c r="F13" s="15">
        <f>'[1]N.E. HAYAT(1)'!F12+'[1]AXA OYAK HAYAT(2)'!F12+'[1]ANADOLUHAYATEMEKLİLİK(3)'!F12</f>
        <v>0</v>
      </c>
      <c r="G13" s="16">
        <f t="shared" si="0"/>
        <v>80237745</v>
      </c>
    </row>
    <row r="14" spans="1:8" x14ac:dyDescent="0.2">
      <c r="A14" s="11"/>
      <c r="B14" s="14"/>
      <c r="C14" s="14" t="s">
        <v>20</v>
      </c>
      <c r="D14" s="15">
        <f>'[1]N.E. HAYAT(1)'!D13+'[1]AXA OYAK HAYAT(2)'!D13+'[1]ANADOLUHAYATEMEKLİLİK(3)'!D13</f>
        <v>474718</v>
      </c>
      <c r="E14" s="15">
        <f>'[1]N.E. HAYAT(1)'!E13+'[1]AXA OYAK HAYAT(2)'!E13+'[1]ANADOLUHAYATEMEKLİLİK(3)'!E13</f>
        <v>46225</v>
      </c>
      <c r="F14" s="15">
        <f>'[1]N.E. HAYAT(1)'!F13+'[1]AXA OYAK HAYAT(2)'!F13+'[1]ANADOLUHAYATEMEKLİLİK(3)'!F13</f>
        <v>168267</v>
      </c>
      <c r="G14" s="16">
        <f t="shared" si="0"/>
        <v>689210</v>
      </c>
    </row>
    <row r="15" spans="1:8" x14ac:dyDescent="0.2">
      <c r="A15" s="11"/>
      <c r="B15" s="14" t="s">
        <v>21</v>
      </c>
      <c r="C15" s="14" t="s">
        <v>22</v>
      </c>
      <c r="D15" s="17">
        <f>D16+D17+D18+D19+D20+D21</f>
        <v>370987</v>
      </c>
      <c r="E15" s="17">
        <f>E16+E17+E18+E19+E20+E21</f>
        <v>20031</v>
      </c>
      <c r="F15" s="17">
        <f>F16+F17+F18+F19+F20+F21</f>
        <v>989</v>
      </c>
      <c r="G15" s="17">
        <f t="shared" si="0"/>
        <v>392007</v>
      </c>
    </row>
    <row r="16" spans="1:8" x14ac:dyDescent="0.2">
      <c r="A16" s="11"/>
      <c r="B16" s="14"/>
      <c r="C16" s="14" t="s">
        <v>23</v>
      </c>
      <c r="D16" s="15">
        <f>'[1]N.E. HAYAT(1)'!D15+'[1]AXA OYAK HAYAT(2)'!D15+'[1]ANADOLUHAYATEMEKLİLİK(3)'!D15</f>
        <v>223865</v>
      </c>
      <c r="E16" s="15">
        <f>'[1]N.E. HAYAT(1)'!E15+'[1]AXA OYAK HAYAT(2)'!E15+'[1]ANADOLUHAYATEMEKLİLİK(3)'!E15</f>
        <v>20031</v>
      </c>
      <c r="F16" s="15">
        <f>'[1]N.E. HAYAT(1)'!F15+'[1]AXA OYAK HAYAT(2)'!F15+'[1]ANADOLUHAYATEMEKLİLİK(3)'!F15</f>
        <v>2471</v>
      </c>
      <c r="G16" s="16">
        <f t="shared" si="0"/>
        <v>246367</v>
      </c>
    </row>
    <row r="17" spans="1:7" x14ac:dyDescent="0.2">
      <c r="A17" s="11"/>
      <c r="B17" s="14"/>
      <c r="C17" s="14" t="s">
        <v>24</v>
      </c>
      <c r="D17" s="15">
        <f>'[1]N.E. HAYAT(1)'!D16+'[1]AXA OYAK HAYAT(2)'!D16+'[1]ANADOLUHAYATEMEKLİLİK(3)'!D16</f>
        <v>16927</v>
      </c>
      <c r="E17" s="15">
        <f>'[1]N.E. HAYAT(1)'!E16+'[1]AXA OYAK HAYAT(2)'!E16+'[1]ANADOLUHAYATEMEKLİLİK(3)'!E16</f>
        <v>0</v>
      </c>
      <c r="F17" s="15">
        <f>'[1]N.E. HAYAT(1)'!F16+'[1]AXA OYAK HAYAT(2)'!F16+'[1]ANADOLUHAYATEMEKLİLİK(3)'!F16</f>
        <v>0</v>
      </c>
      <c r="G17" s="16">
        <f t="shared" si="0"/>
        <v>16927</v>
      </c>
    </row>
    <row r="18" spans="1:7" x14ac:dyDescent="0.2">
      <c r="A18" s="11"/>
      <c r="B18" s="14"/>
      <c r="C18" s="14" t="s">
        <v>25</v>
      </c>
      <c r="D18" s="15">
        <f>'[1]N.E. HAYAT(1)'!D17+'[1]AXA OYAK HAYAT(2)'!D17+'[1]ANADOLUHAYATEMEKLİLİK(3)'!D17</f>
        <v>143895</v>
      </c>
      <c r="E18" s="15">
        <f>'[1]N.E. HAYAT(1)'!E17+'[1]AXA OYAK HAYAT(2)'!E17+'[1]ANADOLUHAYATEMEKLİLİK(3)'!E17</f>
        <v>0</v>
      </c>
      <c r="F18" s="15">
        <f>'[1]N.E. HAYAT(1)'!F17+'[1]AXA OYAK HAYAT(2)'!F17+'[1]ANADOLUHAYATEMEKLİLİK(3)'!F17</f>
        <v>0</v>
      </c>
      <c r="G18" s="16">
        <f t="shared" si="0"/>
        <v>143895</v>
      </c>
    </row>
    <row r="19" spans="1:7" x14ac:dyDescent="0.2">
      <c r="A19" s="11"/>
      <c r="B19" s="14"/>
      <c r="C19" s="14" t="s">
        <v>26</v>
      </c>
      <c r="D19" s="15">
        <f>'[1]N.E. HAYAT(1)'!D18+'[1]AXA OYAK HAYAT(2)'!D18+'[1]ANADOLUHAYATEMEKLİLİK(3)'!D18</f>
        <v>0</v>
      </c>
      <c r="E19" s="15">
        <f>'[1]N.E. HAYAT(1)'!E18+'[1]AXA OYAK HAYAT(2)'!E18+'[1]ANADOLUHAYATEMEKLİLİK(3)'!E18</f>
        <v>0</v>
      </c>
      <c r="F19" s="15">
        <f>'[1]N.E. HAYAT(1)'!F18+'[1]AXA OYAK HAYAT(2)'!F18+'[1]ANADOLUHAYATEMEKLİLİK(3)'!F18</f>
        <v>0</v>
      </c>
      <c r="G19" s="16">
        <f t="shared" si="0"/>
        <v>0</v>
      </c>
    </row>
    <row r="20" spans="1:7" x14ac:dyDescent="0.2">
      <c r="A20" s="11"/>
      <c r="B20" s="14"/>
      <c r="C20" s="14" t="s">
        <v>27</v>
      </c>
      <c r="D20" s="15">
        <f>'[1]N.E. HAYAT(1)'!D19+'[1]AXA OYAK HAYAT(2)'!D19+'[1]ANADOLUHAYATEMEKLİLİK(3)'!D19</f>
        <v>0</v>
      </c>
      <c r="E20" s="15">
        <f>'[1]N.E. HAYAT(1)'!E19+'[1]AXA OYAK HAYAT(2)'!E19+'[1]ANADOLUHAYATEMEKLİLİK(3)'!E19</f>
        <v>0</v>
      </c>
      <c r="F20" s="15">
        <f>'[1]N.E. HAYAT(1)'!F19+'[1]AXA OYAK HAYAT(2)'!F19+'[1]ANADOLUHAYATEMEKLİLİK(3)'!F19</f>
        <v>0</v>
      </c>
      <c r="G20" s="16">
        <f t="shared" si="0"/>
        <v>0</v>
      </c>
    </row>
    <row r="21" spans="1:7" x14ac:dyDescent="0.2">
      <c r="A21" s="11"/>
      <c r="B21" s="14"/>
      <c r="C21" s="14" t="s">
        <v>28</v>
      </c>
      <c r="D21" s="15">
        <f>'[1]N.E. HAYAT(1)'!D20+'[1]AXA OYAK HAYAT(2)'!D20+'[1]ANADOLUHAYATEMEKLİLİK(3)'!D20</f>
        <v>-13700</v>
      </c>
      <c r="E21" s="15">
        <f>'[1]N.E. HAYAT(1)'!E20+'[1]AXA OYAK HAYAT(2)'!E20+'[1]ANADOLUHAYATEMEKLİLİK(3)'!E20</f>
        <v>0</v>
      </c>
      <c r="F21" s="15">
        <f>'[1]N.E. HAYAT(1)'!F20+'[1]AXA OYAK HAYAT(2)'!F20+'[1]ANADOLUHAYATEMEKLİLİK(3)'!F20</f>
        <v>-1482</v>
      </c>
      <c r="G21" s="16">
        <f t="shared" si="0"/>
        <v>-15182</v>
      </c>
    </row>
    <row r="22" spans="1:7" x14ac:dyDescent="0.2">
      <c r="A22" s="11"/>
      <c r="B22" s="14" t="s">
        <v>29</v>
      </c>
      <c r="C22" s="14" t="s">
        <v>30</v>
      </c>
      <c r="D22" s="15">
        <f>'[1]N.E. HAYAT(1)'!D21+'[1]AXA OYAK HAYAT(2)'!D21+'[1]ANADOLUHAYATEMEKLİLİK(3)'!D21</f>
        <v>61185642</v>
      </c>
      <c r="E22" s="15">
        <f>'[1]N.E. HAYAT(1)'!E21+'[1]AXA OYAK HAYAT(2)'!E21+'[1]ANADOLUHAYATEMEKLİLİK(3)'!E21</f>
        <v>0</v>
      </c>
      <c r="F22" s="15">
        <f>'[1]N.E. HAYAT(1)'!F21+'[1]AXA OYAK HAYAT(2)'!F21+'[1]ANADOLUHAYATEMEKLİLİK(3)'!F21</f>
        <v>520</v>
      </c>
      <c r="G22" s="16">
        <f t="shared" si="0"/>
        <v>61186162</v>
      </c>
    </row>
    <row r="23" spans="1:7" x14ac:dyDescent="0.2">
      <c r="A23" s="11" t="s">
        <v>31</v>
      </c>
      <c r="B23" s="14"/>
      <c r="C23" s="18" t="s">
        <v>32</v>
      </c>
      <c r="D23" s="17">
        <f>D24+D25+D26+D27+D35</f>
        <v>405406118</v>
      </c>
      <c r="E23" s="17">
        <f>E24+E25+E26+E27+E35</f>
        <v>300086</v>
      </c>
      <c r="F23" s="17">
        <f>F24+F25+F26+F27+F35</f>
        <v>4450555</v>
      </c>
      <c r="G23" s="17">
        <f t="shared" si="0"/>
        <v>410156759</v>
      </c>
    </row>
    <row r="24" spans="1:7" x14ac:dyDescent="0.2">
      <c r="A24" s="11"/>
      <c r="B24" s="14" t="s">
        <v>7</v>
      </c>
      <c r="C24" s="14" t="s">
        <v>33</v>
      </c>
      <c r="D24" s="15">
        <f>'[1]N.E. HAYAT(1)'!D23+'[1]AXA OYAK HAYAT(2)'!D23+'[1]ANADOLUHAYATEMEKLİLİK(3)'!D23</f>
        <v>692868</v>
      </c>
      <c r="E24" s="15">
        <f>'[1]N.E. HAYAT(1)'!E23+'[1]AXA OYAK HAYAT(2)'!E23+'[1]ANADOLUHAYATEMEKLİLİK(3)'!E23</f>
        <v>38062</v>
      </c>
      <c r="F24" s="15">
        <f>'[1]N.E. HAYAT(1)'!F23+'[1]AXA OYAK HAYAT(2)'!F23+'[1]ANADOLUHAYATEMEKLİLİK(3)'!F23</f>
        <v>6612</v>
      </c>
      <c r="G24" s="16">
        <f t="shared" si="0"/>
        <v>737542</v>
      </c>
    </row>
    <row r="25" spans="1:7" x14ac:dyDescent="0.2">
      <c r="A25" s="11"/>
      <c r="B25" s="14" t="s">
        <v>9</v>
      </c>
      <c r="C25" s="14" t="s">
        <v>34</v>
      </c>
      <c r="D25" s="15">
        <f>'[1]N.E. HAYAT(1)'!D24+'[1]AXA OYAK HAYAT(2)'!D24+'[1]ANADOLUHAYATEMEKLİLİK(3)'!D24</f>
        <v>7440565</v>
      </c>
      <c r="E25" s="15">
        <f>'[1]N.E. HAYAT(1)'!E24+'[1]AXA OYAK HAYAT(2)'!E24+'[1]ANADOLUHAYATEMEKLİLİK(3)'!E24</f>
        <v>76800</v>
      </c>
      <c r="F25" s="15">
        <f>'[1]N.E. HAYAT(1)'!F24+'[1]AXA OYAK HAYAT(2)'!F24+'[1]ANADOLUHAYATEMEKLİLİK(3)'!F24</f>
        <v>272816</v>
      </c>
      <c r="G25" s="16">
        <f t="shared" si="0"/>
        <v>7790181</v>
      </c>
    </row>
    <row r="26" spans="1:7" x14ac:dyDescent="0.2">
      <c r="A26" s="11"/>
      <c r="B26" s="14" t="s">
        <v>11</v>
      </c>
      <c r="C26" s="14" t="s">
        <v>35</v>
      </c>
      <c r="D26" s="15">
        <f>'[1]N.E. HAYAT(1)'!D25+'[1]AXA OYAK HAYAT(2)'!D25+'[1]ANADOLUHAYATEMEKLİLİK(3)'!D25</f>
        <v>64532472</v>
      </c>
      <c r="E26" s="15">
        <f>'[1]N.E. HAYAT(1)'!E25+'[1]AXA OYAK HAYAT(2)'!E25+'[1]ANADOLUHAYATEMEKLİLİK(3)'!E25</f>
        <v>301</v>
      </c>
      <c r="F26" s="15">
        <f>'[1]N.E. HAYAT(1)'!F25+'[1]AXA OYAK HAYAT(2)'!F25+'[1]ANADOLUHAYATEMEKLİLİK(3)'!F25</f>
        <v>814216</v>
      </c>
      <c r="G26" s="16">
        <f t="shared" si="0"/>
        <v>65346989</v>
      </c>
    </row>
    <row r="27" spans="1:7" x14ac:dyDescent="0.2">
      <c r="A27" s="11"/>
      <c r="B27" s="14" t="s">
        <v>13</v>
      </c>
      <c r="C27" s="14" t="s">
        <v>36</v>
      </c>
      <c r="D27" s="17">
        <f>D28+D29+D30+D31+D32+D33+D34</f>
        <v>332732303</v>
      </c>
      <c r="E27" s="17">
        <f>E28+E29+E30+E31+E32+E33+E34</f>
        <v>184923</v>
      </c>
      <c r="F27" s="17">
        <f>F28+F29+F30+F31+F32+F33+F34</f>
        <v>3227050</v>
      </c>
      <c r="G27" s="17">
        <f t="shared" si="0"/>
        <v>336144276</v>
      </c>
    </row>
    <row r="28" spans="1:7" x14ac:dyDescent="0.2">
      <c r="A28" s="11"/>
      <c r="B28" s="14"/>
      <c r="C28" s="14" t="s">
        <v>15</v>
      </c>
      <c r="D28" s="15">
        <f>'[1]N.E. HAYAT(1)'!D27+'[1]AXA OYAK HAYAT(2)'!D27+'[1]ANADOLUHAYATEMEKLİLİK(3)'!D27</f>
        <v>676512</v>
      </c>
      <c r="E28" s="15">
        <f>'[1]N.E. HAYAT(1)'!E27+'[1]AXA OYAK HAYAT(2)'!E27+'[1]ANADOLUHAYATEMEKLİLİK(3)'!E27</f>
        <v>27775</v>
      </c>
      <c r="F28" s="15">
        <f>'[1]N.E. HAYAT(1)'!F27+'[1]AXA OYAK HAYAT(2)'!F27+'[1]ANADOLUHAYATEMEKLİLİK(3)'!F27</f>
        <v>2953601</v>
      </c>
      <c r="G28" s="16">
        <f t="shared" si="0"/>
        <v>3657888</v>
      </c>
    </row>
    <row r="29" spans="1:7" x14ac:dyDescent="0.2">
      <c r="A29" s="11"/>
      <c r="B29" s="14"/>
      <c r="C29" s="14" t="s">
        <v>16</v>
      </c>
      <c r="D29" s="15">
        <f>'[1]N.E. HAYAT(1)'!D28+'[1]AXA OYAK HAYAT(2)'!D28+'[1]ANADOLUHAYATEMEKLİLİK(3)'!D28</f>
        <v>4874210</v>
      </c>
      <c r="E29" s="15">
        <f>'[1]N.E. HAYAT(1)'!E28+'[1]AXA OYAK HAYAT(2)'!E28+'[1]ANADOLUHAYATEMEKLİLİK(3)'!E28</f>
        <v>0</v>
      </c>
      <c r="F29" s="15">
        <f>'[1]N.E. HAYAT(1)'!F28+'[1]AXA OYAK HAYAT(2)'!F28+'[1]ANADOLUHAYATEMEKLİLİK(3)'!F28</f>
        <v>149038</v>
      </c>
      <c r="G29" s="16">
        <f t="shared" si="0"/>
        <v>5023248</v>
      </c>
    </row>
    <row r="30" spans="1:7" x14ac:dyDescent="0.2">
      <c r="A30" s="11"/>
      <c r="B30" s="14"/>
      <c r="C30" s="14" t="s">
        <v>37</v>
      </c>
      <c r="D30" s="15">
        <f>'[1]N.E. HAYAT(1)'!D29+'[1]AXA OYAK HAYAT(2)'!D29+'[1]ANADOLUHAYATEMEKLİLİK(3)'!D29</f>
        <v>0</v>
      </c>
      <c r="E30" s="15">
        <f>'[1]N.E. HAYAT(1)'!E29+'[1]AXA OYAK HAYAT(2)'!E29+'[1]ANADOLUHAYATEMEKLİLİK(3)'!E29</f>
        <v>0</v>
      </c>
      <c r="F30" s="15">
        <f>'[1]N.E. HAYAT(1)'!F29+'[1]AXA OYAK HAYAT(2)'!F29+'[1]ANADOLUHAYATEMEKLİLİK(3)'!F29</f>
        <v>0</v>
      </c>
      <c r="G30" s="16">
        <f t="shared" si="0"/>
        <v>0</v>
      </c>
    </row>
    <row r="31" spans="1:7" x14ac:dyDescent="0.2">
      <c r="A31" s="11"/>
      <c r="B31" s="14"/>
      <c r="C31" s="14" t="s">
        <v>38</v>
      </c>
      <c r="D31" s="15">
        <f>'[1]N.E. HAYAT(1)'!D30+'[1]AXA OYAK HAYAT(2)'!D30+'[1]ANADOLUHAYATEMEKLİLİK(3)'!D30</f>
        <v>234027456</v>
      </c>
      <c r="E31" s="15">
        <f>'[1]N.E. HAYAT(1)'!E30+'[1]AXA OYAK HAYAT(2)'!E30+'[1]ANADOLUHAYATEMEKLİLİK(3)'!E30</f>
        <v>141201</v>
      </c>
      <c r="F31" s="15">
        <f>'[1]N.E. HAYAT(1)'!F30+'[1]AXA OYAK HAYAT(2)'!F30+'[1]ANADOLUHAYATEMEKLİLİK(3)'!F30</f>
        <v>4884</v>
      </c>
      <c r="G31" s="16">
        <f t="shared" si="0"/>
        <v>234173541</v>
      </c>
    </row>
    <row r="32" spans="1:7" x14ac:dyDescent="0.2">
      <c r="A32" s="11"/>
      <c r="B32" s="14"/>
      <c r="C32" s="14" t="s">
        <v>39</v>
      </c>
      <c r="D32" s="15">
        <f>'[1]N.E. HAYAT(1)'!D31+'[1]AXA OYAK HAYAT(2)'!D31+'[1]ANADOLUHAYATEMEKLİLİK(3)'!D31</f>
        <v>37212</v>
      </c>
      <c r="E32" s="15">
        <f>'[1]N.E. HAYAT(1)'!E31+'[1]AXA OYAK HAYAT(2)'!E31+'[1]ANADOLUHAYATEMEKLİLİK(3)'!E31</f>
        <v>0</v>
      </c>
      <c r="F32" s="15">
        <f>'[1]N.E. HAYAT(1)'!F31+'[1]AXA OYAK HAYAT(2)'!F31+'[1]ANADOLUHAYATEMEKLİLİK(3)'!F31</f>
        <v>0</v>
      </c>
      <c r="G32" s="16">
        <f t="shared" si="0"/>
        <v>37212</v>
      </c>
    </row>
    <row r="33" spans="1:10" x14ac:dyDescent="0.2">
      <c r="A33" s="11"/>
      <c r="B33" s="14"/>
      <c r="C33" s="14" t="s">
        <v>40</v>
      </c>
      <c r="D33" s="15">
        <f>'[1]N.E. HAYAT(1)'!D32+'[1]AXA OYAK HAYAT(2)'!D32+'[1]ANADOLUHAYATEMEKLİLİK(3)'!D32</f>
        <v>92383209</v>
      </c>
      <c r="E33" s="15">
        <f>'[1]N.E. HAYAT(1)'!E32+'[1]AXA OYAK HAYAT(2)'!E32+'[1]ANADOLUHAYATEMEKLİLİK(3)'!E32</f>
        <v>15947</v>
      </c>
      <c r="F33" s="15">
        <f>'[1]N.E. HAYAT(1)'!F32+'[1]AXA OYAK HAYAT(2)'!F32+'[1]ANADOLUHAYATEMEKLİLİK(3)'!F32</f>
        <v>121496</v>
      </c>
      <c r="G33" s="16">
        <f t="shared" si="0"/>
        <v>92520652</v>
      </c>
    </row>
    <row r="34" spans="1:10" x14ac:dyDescent="0.2">
      <c r="A34" s="11"/>
      <c r="B34" s="14"/>
      <c r="C34" s="14" t="s">
        <v>41</v>
      </c>
      <c r="D34" s="15">
        <f>'[1]N.E. HAYAT(1)'!D33+'[1]AXA OYAK HAYAT(2)'!D33+'[1]ANADOLUHAYATEMEKLİLİK(3)'!D33</f>
        <v>733704</v>
      </c>
      <c r="E34" s="15">
        <f>'[1]N.E. HAYAT(1)'!E33+'[1]AXA OYAK HAYAT(2)'!E33+'[1]ANADOLUHAYATEMEKLİLİK(3)'!E33</f>
        <v>0</v>
      </c>
      <c r="F34" s="15">
        <f>'[1]N.E. HAYAT(1)'!F33+'[1]AXA OYAK HAYAT(2)'!F33+'[1]ANADOLUHAYATEMEKLİLİK(3)'!F33</f>
        <v>-1969</v>
      </c>
      <c r="G34" s="16">
        <f t="shared" si="0"/>
        <v>731735</v>
      </c>
    </row>
    <row r="35" spans="1:10" x14ac:dyDescent="0.2">
      <c r="A35" s="11"/>
      <c r="B35" s="14" t="s">
        <v>21</v>
      </c>
      <c r="C35" s="14" t="s">
        <v>42</v>
      </c>
      <c r="D35" s="15">
        <f>'[1]N.E. HAYAT(1)'!D34+'[1]AXA OYAK HAYAT(2)'!D34+'[1]ANADOLUHAYATEMEKLİLİK(3)'!D34</f>
        <v>7910</v>
      </c>
      <c r="E35" s="15">
        <f>'[1]N.E. HAYAT(1)'!E34+'[1]AXA OYAK HAYAT(2)'!E34+'[1]ANADOLUHAYATEMEKLİLİK(3)'!E34</f>
        <v>0</v>
      </c>
      <c r="F35" s="15">
        <f>'[1]N.E. HAYAT(1)'!F34+'[1]AXA OYAK HAYAT(2)'!F34+'[1]ANADOLUHAYATEMEKLİLİK(3)'!F34</f>
        <v>129861</v>
      </c>
      <c r="G35" s="16">
        <f t="shared" si="0"/>
        <v>137771</v>
      </c>
    </row>
    <row r="36" spans="1:10" x14ac:dyDescent="0.2">
      <c r="A36" s="19" t="s">
        <v>43</v>
      </c>
      <c r="B36" s="20"/>
      <c r="C36" s="21" t="s">
        <v>44</v>
      </c>
      <c r="D36" s="22">
        <f>D4-D23</f>
        <v>9761940</v>
      </c>
      <c r="E36" s="22">
        <f>E4-E23</f>
        <v>104123</v>
      </c>
      <c r="F36" s="22">
        <f>F4-F23</f>
        <v>2494602</v>
      </c>
      <c r="G36" s="23">
        <f t="shared" si="0"/>
        <v>12360665</v>
      </c>
      <c r="J36" s="14"/>
    </row>
    <row r="37" spans="1:10" x14ac:dyDescent="0.2">
      <c r="A37" s="11"/>
      <c r="B37" s="14"/>
      <c r="C37" s="18"/>
      <c r="D37" s="24"/>
      <c r="E37" s="24"/>
      <c r="F37" s="24"/>
      <c r="G37" s="25">
        <v>0</v>
      </c>
    </row>
    <row r="38" spans="1:10" x14ac:dyDescent="0.2">
      <c r="A38" s="11"/>
      <c r="B38" s="14"/>
      <c r="C38" s="18"/>
      <c r="D38" s="24"/>
      <c r="E38" s="24"/>
      <c r="F38" s="24"/>
      <c r="G38" s="25"/>
    </row>
    <row r="39" spans="1:10" x14ac:dyDescent="0.2">
      <c r="A39" s="11"/>
      <c r="B39" s="14"/>
      <c r="C39" s="14"/>
      <c r="D39" s="26"/>
      <c r="E39" s="26"/>
      <c r="F39" s="26"/>
      <c r="G39" s="26"/>
    </row>
    <row r="40" spans="1:10" x14ac:dyDescent="0.2">
      <c r="A40" s="11" t="s">
        <v>45</v>
      </c>
      <c r="B40" s="14"/>
      <c r="C40" s="18" t="s">
        <v>46</v>
      </c>
      <c r="D40" s="17"/>
      <c r="E40" s="17"/>
      <c r="F40" s="17"/>
      <c r="G40" s="17">
        <f>G41+G42+G43+G44+G45+G46</f>
        <v>5193269</v>
      </c>
      <c r="H40" s="27"/>
    </row>
    <row r="41" spans="1:10" x14ac:dyDescent="0.2">
      <c r="A41" s="11"/>
      <c r="B41" s="14" t="s">
        <v>7</v>
      </c>
      <c r="C41" s="14" t="s">
        <v>47</v>
      </c>
      <c r="D41" s="15"/>
      <c r="E41" s="15"/>
      <c r="F41" s="15"/>
      <c r="G41" s="15">
        <f>'[1]N.E. HAYAT(1)'!G40+'[1]AXA OYAK HAYAT(2)'!G40+'[1]ANADOLUHAYATEMEKLİLİK(3)'!G40</f>
        <v>2795622</v>
      </c>
      <c r="H41" s="27"/>
    </row>
    <row r="42" spans="1:10" x14ac:dyDescent="0.2">
      <c r="A42" s="11"/>
      <c r="B42" s="14" t="s">
        <v>9</v>
      </c>
      <c r="C42" s="14" t="s">
        <v>48</v>
      </c>
      <c r="D42" s="15"/>
      <c r="E42" s="15"/>
      <c r="F42" s="15"/>
      <c r="G42" s="15">
        <f>'[1]N.E. HAYAT(1)'!G41+'[1]AXA OYAK HAYAT(2)'!G41+'[1]ANADOLUHAYATEMEKLİLİK(3)'!G41</f>
        <v>1556688</v>
      </c>
      <c r="H42" s="27"/>
    </row>
    <row r="43" spans="1:10" x14ac:dyDescent="0.2">
      <c r="A43" s="11"/>
      <c r="B43" s="14" t="s">
        <v>11</v>
      </c>
      <c r="C43" s="14" t="s">
        <v>49</v>
      </c>
      <c r="D43" s="15"/>
      <c r="E43" s="15"/>
      <c r="F43" s="15"/>
      <c r="G43" s="15">
        <f>'[1]N.E. HAYAT(1)'!G42+'[1]AXA OYAK HAYAT(2)'!G42+'[1]ANADOLUHAYATEMEKLİLİK(3)'!G42</f>
        <v>66404</v>
      </c>
      <c r="H43" s="27"/>
    </row>
    <row r="44" spans="1:10" x14ac:dyDescent="0.2">
      <c r="A44" s="11"/>
      <c r="B44" s="14" t="s">
        <v>13</v>
      </c>
      <c r="C44" s="14" t="s">
        <v>50</v>
      </c>
      <c r="D44" s="15"/>
      <c r="E44" s="15"/>
      <c r="F44" s="15"/>
      <c r="G44" s="15">
        <f>'[1]N.E. HAYAT(1)'!G43+'[1]AXA OYAK HAYAT(2)'!G43+'[1]ANADOLUHAYATEMEKLİLİK(3)'!G43</f>
        <v>740695</v>
      </c>
      <c r="H44" s="27"/>
    </row>
    <row r="45" spans="1:10" x14ac:dyDescent="0.2">
      <c r="A45" s="11"/>
      <c r="B45" s="14" t="s">
        <v>21</v>
      </c>
      <c r="C45" s="14" t="s">
        <v>51</v>
      </c>
      <c r="D45" s="15"/>
      <c r="E45" s="15"/>
      <c r="F45" s="15"/>
      <c r="G45" s="15">
        <f>'[1]N.E. HAYAT(1)'!G44+'[1]AXA OYAK HAYAT(2)'!G44+'[1]ANADOLUHAYATEMEKLİLİK(3)'!G44</f>
        <v>0</v>
      </c>
      <c r="H45" s="27"/>
    </row>
    <row r="46" spans="1:10" x14ac:dyDescent="0.2">
      <c r="A46" s="11"/>
      <c r="B46" s="14" t="s">
        <v>29</v>
      </c>
      <c r="C46" s="14" t="s">
        <v>42</v>
      </c>
      <c r="D46" s="15"/>
      <c r="E46" s="15"/>
      <c r="F46" s="15"/>
      <c r="G46" s="15">
        <f>'[1]N.E. HAYAT(1)'!G45+'[1]AXA OYAK HAYAT(2)'!G45+'[1]ANADOLUHAYATEMEKLİLİK(3)'!G45</f>
        <v>33860</v>
      </c>
      <c r="H46" s="27"/>
    </row>
    <row r="47" spans="1:10" x14ac:dyDescent="0.2">
      <c r="A47" s="11" t="s">
        <v>52</v>
      </c>
      <c r="B47" s="14"/>
      <c r="C47" s="18" t="s">
        <v>53</v>
      </c>
      <c r="D47" s="17"/>
      <c r="E47" s="17"/>
      <c r="F47" s="17"/>
      <c r="G47" s="17">
        <f>G48+G49+G50+G51+G52+G53</f>
        <v>4136607</v>
      </c>
      <c r="H47" s="27"/>
    </row>
    <row r="48" spans="1:10" x14ac:dyDescent="0.2">
      <c r="A48" s="11"/>
      <c r="B48" s="14" t="s">
        <v>7</v>
      </c>
      <c r="C48" s="14" t="s">
        <v>54</v>
      </c>
      <c r="D48" s="15"/>
      <c r="E48" s="15"/>
      <c r="F48" s="15"/>
      <c r="G48" s="15">
        <f>'[1]N.E. HAYAT(1)'!G47+'[1]AXA OYAK HAYAT(2)'!G47+'[1]ANADOLUHAYATEMEKLİLİK(3)'!G47</f>
        <v>3945921</v>
      </c>
      <c r="H48" s="27"/>
    </row>
    <row r="49" spans="1:8" x14ac:dyDescent="0.2">
      <c r="A49" s="11"/>
      <c r="B49" s="14" t="s">
        <v>9</v>
      </c>
      <c r="C49" s="14" t="s">
        <v>55</v>
      </c>
      <c r="D49" s="15"/>
      <c r="E49" s="15"/>
      <c r="F49" s="15"/>
      <c r="G49" s="15">
        <f>'[1]N.E. HAYAT(1)'!G48+'[1]AXA OYAK HAYAT(2)'!G48+'[1]ANADOLUHAYATEMEKLİLİK(3)'!G48</f>
        <v>0</v>
      </c>
      <c r="H49" s="27"/>
    </row>
    <row r="50" spans="1:8" x14ac:dyDescent="0.2">
      <c r="A50" s="11"/>
      <c r="B50" s="14" t="s">
        <v>11</v>
      </c>
      <c r="C50" s="14" t="s">
        <v>56</v>
      </c>
      <c r="D50" s="15"/>
      <c r="E50" s="15"/>
      <c r="F50" s="15"/>
      <c r="G50" s="15">
        <f>'[1]N.E. HAYAT(1)'!G49+'[1]AXA OYAK HAYAT(2)'!G49+'[1]ANADOLUHAYATEMEKLİLİK(3)'!G49</f>
        <v>224</v>
      </c>
      <c r="H50" s="27"/>
    </row>
    <row r="51" spans="1:8" x14ac:dyDescent="0.2">
      <c r="A51" s="11"/>
      <c r="B51" s="14" t="s">
        <v>13</v>
      </c>
      <c r="C51" s="14" t="s">
        <v>57</v>
      </c>
      <c r="D51" s="15"/>
      <c r="E51" s="15"/>
      <c r="F51" s="15"/>
      <c r="G51" s="15">
        <f>'[1]N.E. HAYAT(1)'!G50+'[1]AXA OYAK HAYAT(2)'!G50+'[1]ANADOLUHAYATEMEKLİLİK(3)'!G50</f>
        <v>97498</v>
      </c>
      <c r="H51" s="27"/>
    </row>
    <row r="52" spans="1:8" x14ac:dyDescent="0.2">
      <c r="A52" s="11"/>
      <c r="B52" s="14" t="s">
        <v>21</v>
      </c>
      <c r="C52" s="14" t="s">
        <v>58</v>
      </c>
      <c r="D52" s="15"/>
      <c r="E52" s="15"/>
      <c r="F52" s="15"/>
      <c r="G52" s="15">
        <f>'[1]N.E. HAYAT(1)'!G51+'[1]AXA OYAK HAYAT(2)'!G51+'[1]ANADOLUHAYATEMEKLİLİK(3)'!G51</f>
        <v>92964</v>
      </c>
      <c r="H52" s="27"/>
    </row>
    <row r="53" spans="1:8" x14ac:dyDescent="0.2">
      <c r="A53" s="11"/>
      <c r="B53" s="14" t="s">
        <v>29</v>
      </c>
      <c r="C53" s="14" t="s">
        <v>30</v>
      </c>
      <c r="D53" s="15"/>
      <c r="E53" s="15"/>
      <c r="F53" s="15"/>
      <c r="G53" s="15">
        <f>'[1]N.E. HAYAT(1)'!G52+'[1]AXA OYAK HAYAT(2)'!G52+'[1]ANADOLUHAYATEMEKLİLİK(3)'!G52</f>
        <v>0</v>
      </c>
      <c r="H53" s="27"/>
    </row>
    <row r="54" spans="1:8" x14ac:dyDescent="0.2">
      <c r="A54" s="11" t="s">
        <v>59</v>
      </c>
      <c r="B54" s="14"/>
      <c r="C54" s="18" t="s">
        <v>60</v>
      </c>
      <c r="D54" s="17"/>
      <c r="E54" s="17"/>
      <c r="F54" s="17"/>
      <c r="G54" s="17">
        <f>G55+G56+G57</f>
        <v>87267</v>
      </c>
      <c r="H54" s="27"/>
    </row>
    <row r="55" spans="1:8" x14ac:dyDescent="0.2">
      <c r="A55" s="11"/>
      <c r="B55" s="14" t="s">
        <v>7</v>
      </c>
      <c r="C55" s="14" t="s">
        <v>61</v>
      </c>
      <c r="D55" s="15"/>
      <c r="E55" s="15"/>
      <c r="F55" s="15"/>
      <c r="G55" s="15">
        <f>'[1]N.E. HAYAT(1)'!G54+'[1]AXA OYAK HAYAT(2)'!G54+'[1]ANADOLUHAYATEMEKLİLİK(3)'!G54</f>
        <v>0</v>
      </c>
      <c r="H55" s="27"/>
    </row>
    <row r="56" spans="1:8" x14ac:dyDescent="0.2">
      <c r="A56" s="11"/>
      <c r="B56" s="14" t="s">
        <v>9</v>
      </c>
      <c r="C56" s="14" t="s">
        <v>62</v>
      </c>
      <c r="D56" s="15"/>
      <c r="E56" s="15"/>
      <c r="F56" s="15"/>
      <c r="G56" s="15">
        <f>'[1]N.E. HAYAT(1)'!G55+'[1]AXA OYAK HAYAT(2)'!G55+'[1]ANADOLUHAYATEMEKLİLİK(3)'!G55</f>
        <v>0</v>
      </c>
      <c r="H56" s="27"/>
    </row>
    <row r="57" spans="1:8" x14ac:dyDescent="0.2">
      <c r="A57" s="11"/>
      <c r="B57" s="14" t="s">
        <v>11</v>
      </c>
      <c r="C57" s="14" t="s">
        <v>63</v>
      </c>
      <c r="D57" s="15"/>
      <c r="E57" s="15"/>
      <c r="F57" s="15"/>
      <c r="G57" s="15">
        <f>'[1]N.E. HAYAT(1)'!G56+'[1]AXA OYAK HAYAT(2)'!G56+'[1]ANADOLUHAYATEMEKLİLİK(3)'!G56</f>
        <v>87267</v>
      </c>
      <c r="H57" s="27"/>
    </row>
    <row r="58" spans="1:8" x14ac:dyDescent="0.2">
      <c r="A58" s="28" t="s">
        <v>64</v>
      </c>
      <c r="B58" s="28"/>
      <c r="C58" s="28"/>
      <c r="D58" s="29"/>
      <c r="E58" s="29"/>
      <c r="F58" s="29"/>
      <c r="G58" s="30">
        <f>G36-G40+G47-G54</f>
        <v>11216736</v>
      </c>
      <c r="H58" s="27"/>
    </row>
    <row r="59" spans="1:8" x14ac:dyDescent="0.2">
      <c r="A59" s="31" t="s">
        <v>65</v>
      </c>
      <c r="B59" s="14"/>
      <c r="C59" s="14"/>
      <c r="D59" s="11"/>
      <c r="E59" s="11"/>
      <c r="F59" s="11"/>
      <c r="G59" s="15">
        <f>'[1]N.E. HAYAT(1)'!G58+'[1]AXA OYAK HAYAT(2)'!G58+'[1]ANADOLUHAYATEMEKLİLİK(3)'!G58</f>
        <v>0</v>
      </c>
    </row>
    <row r="60" spans="1:8" x14ac:dyDescent="0.2">
      <c r="A60" s="31" t="s">
        <v>66</v>
      </c>
      <c r="B60" s="14"/>
      <c r="C60" s="14"/>
      <c r="D60" s="11"/>
      <c r="E60" s="11"/>
      <c r="F60" s="11"/>
      <c r="G60" s="15">
        <f>'[1]N.E. HAYAT(1)'!G59+'[1]AXA OYAK HAYAT(2)'!G59+'[1]ANADOLUHAYATEMEKLİLİK(3)'!G59</f>
        <v>11216736</v>
      </c>
      <c r="H60" s="32"/>
    </row>
    <row r="61" spans="1:8" x14ac:dyDescent="0.2">
      <c r="A61" s="31" t="s">
        <v>67</v>
      </c>
      <c r="B61" s="14"/>
      <c r="C61" s="14"/>
      <c r="D61" s="11"/>
      <c r="E61" s="11"/>
      <c r="F61" s="11"/>
      <c r="G61" s="15">
        <f>'[1]N.E. HAYAT(1)'!G60+'[1]AXA OYAK HAYAT(2)'!G60+'[1]ANADOLUHAYATEMEKLİLİK(3)'!G60</f>
        <v>1193607</v>
      </c>
    </row>
    <row r="62" spans="1:8" x14ac:dyDescent="0.2">
      <c r="A62" s="33" t="s">
        <v>68</v>
      </c>
      <c r="B62" s="20"/>
      <c r="C62" s="20"/>
      <c r="D62" s="19"/>
      <c r="E62" s="19"/>
      <c r="F62" s="19"/>
      <c r="G62" s="34">
        <f>'[1]N.E. HAYAT(1)'!G61+'[1]ANADOLUHAYATEMEKLİLİK(3)'!G61</f>
        <v>9230186</v>
      </c>
    </row>
    <row r="63" spans="1:8" x14ac:dyDescent="0.2">
      <c r="A63" s="14"/>
      <c r="B63" s="14"/>
      <c r="C63" s="14"/>
      <c r="D63" s="11"/>
      <c r="E63" s="11"/>
      <c r="F63" s="11" t="s">
        <v>69</v>
      </c>
      <c r="G63" s="15">
        <f>'[1]N.E. HAYAT(1)'!G62+'[1]AXA OYAK HAYAT(2)'!G62+'[1]ANADOLUHAYATEMEKLİLİK(3)'!G62</f>
        <v>0</v>
      </c>
    </row>
    <row r="64" spans="1:8" x14ac:dyDescent="0.2">
      <c r="A64" s="14"/>
      <c r="B64" s="14"/>
      <c r="C64" s="14"/>
      <c r="D64" s="11"/>
      <c r="E64" s="11"/>
      <c r="F64" s="11"/>
      <c r="G64" s="11"/>
    </row>
    <row r="65" spans="1:7" x14ac:dyDescent="0.2">
      <c r="A65" s="14"/>
      <c r="B65" s="14"/>
      <c r="C65" s="14"/>
      <c r="D65" s="11"/>
      <c r="E65" s="11"/>
      <c r="F65" s="11"/>
      <c r="G65" s="11"/>
    </row>
    <row r="66" spans="1:7" x14ac:dyDescent="0.2">
      <c r="A66" s="14"/>
      <c r="B66" s="14"/>
      <c r="C66" s="14"/>
      <c r="D66" s="11"/>
      <c r="E66" s="11"/>
      <c r="F66" s="11"/>
      <c r="G66" s="11"/>
    </row>
    <row r="67" spans="1:7" x14ac:dyDescent="0.2">
      <c r="A67" s="14"/>
      <c r="B67" s="14"/>
      <c r="C67" s="14"/>
      <c r="D67" s="11"/>
      <c r="E67" s="11"/>
      <c r="F67" s="11"/>
      <c r="G67" s="11"/>
    </row>
    <row r="68" spans="1:7" x14ac:dyDescent="0.2">
      <c r="A68" s="14"/>
      <c r="B68" s="14"/>
      <c r="C68" s="14"/>
      <c r="D68" s="11"/>
      <c r="E68" s="11"/>
      <c r="F68" s="11"/>
      <c r="G68" s="11"/>
    </row>
    <row r="69" spans="1:7" x14ac:dyDescent="0.2">
      <c r="A69" s="14"/>
      <c r="B69" s="14"/>
      <c r="C69" s="14"/>
      <c r="D69" s="11"/>
      <c r="E69" s="11"/>
      <c r="F69" s="11"/>
      <c r="G69" s="11"/>
    </row>
    <row r="70" spans="1:7" x14ac:dyDescent="0.2">
      <c r="A70" s="14"/>
      <c r="B70" s="14"/>
      <c r="C70" s="14"/>
      <c r="D70" s="11"/>
      <c r="E70" s="11"/>
      <c r="F70" s="11"/>
      <c r="G70" s="11"/>
    </row>
    <row r="71" spans="1:7" x14ac:dyDescent="0.2">
      <c r="A71" s="14"/>
      <c r="B71" s="14"/>
      <c r="C71" s="14"/>
      <c r="D71" s="11"/>
      <c r="E71" s="11"/>
      <c r="F71" s="11"/>
      <c r="G71" s="11"/>
    </row>
    <row r="72" spans="1:7" x14ac:dyDescent="0.2">
      <c r="A72" s="14"/>
      <c r="B72" s="14"/>
      <c r="C72" s="14"/>
      <c r="D72" s="11"/>
      <c r="E72" s="11"/>
      <c r="F72" s="11"/>
      <c r="G72" s="11"/>
    </row>
    <row r="73" spans="1:7" x14ac:dyDescent="0.2">
      <c r="A73" s="14"/>
      <c r="B73" s="14"/>
      <c r="C73" s="14"/>
      <c r="D73" s="11"/>
      <c r="E73" s="11"/>
      <c r="F73" s="11"/>
      <c r="G73" s="11"/>
    </row>
  </sheetData>
  <mergeCells count="7">
    <mergeCell ref="A58:C58"/>
    <mergeCell ref="A1:G1"/>
    <mergeCell ref="D2:D3"/>
    <mergeCell ref="E2:E3"/>
    <mergeCell ref="F2:F3"/>
    <mergeCell ref="G2:G3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</dc:creator>
  <cp:lastModifiedBy>Kamil</cp:lastModifiedBy>
  <dcterms:created xsi:type="dcterms:W3CDTF">2015-06-05T18:17:20Z</dcterms:created>
  <dcterms:modified xsi:type="dcterms:W3CDTF">2026-05-13T07:25:48Z</dcterms:modified>
</cp:coreProperties>
</file>